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013984\Desktop\Conteudo Recomendações\"/>
    </mc:Choice>
  </mc:AlternateContent>
  <xr:revisionPtr revIDLastSave="0" documentId="13_ncr:1_{FFBDF102-BE0A-46FC-B504-0400402F8418}" xr6:coauthVersionLast="47" xr6:coauthVersionMax="47" xr10:uidLastSave="{00000000-0000-0000-0000-000000000000}"/>
  <bookViews>
    <workbookView xWindow="-110" yWindow="-110" windowWidth="19420" windowHeight="10420" tabRatio="533" xr2:uid="{32621ED6-35AA-4FBD-99DA-ACB7A4D63948}"/>
  </bookViews>
  <sheets>
    <sheet name="Simulador" sheetId="6" r:id="rId1"/>
    <sheet name="Financiamento" sheetId="2" r:id="rId2"/>
    <sheet name="Aluguel" sheetId="3" r:id="rId3"/>
    <sheet name="Tabela SAC" sheetId="5" r:id="rId4"/>
  </sheets>
  <definedNames>
    <definedName name="_xlnm.Print_Area" localSheetId="3">'Tabela SAC'!$B$3:$H$368</definedName>
    <definedName name="PriceTudo">'Tabela SAC'!$C$8:$C$367</definedName>
    <definedName name="SACRETudo">#REF!</definedName>
    <definedName name="SACTudo">#REF!</definedName>
    <definedName name="SAMTudo">#REF!</definedName>
    <definedName name="_xlnm.Print_Titles" localSheetId="3">'Tabela SAC'!$3:$7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5" l="1"/>
  <c r="F5" i="5" s="1"/>
  <c r="D5" i="5"/>
  <c r="J3" i="3"/>
  <c r="I3" i="3"/>
  <c r="H3" i="3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2" i="3"/>
  <c r="C2" i="3"/>
  <c r="D2" i="2"/>
  <c r="G17" i="6"/>
  <c r="G13" i="6"/>
  <c r="L9" i="2"/>
  <c r="L8" i="2"/>
  <c r="L5" i="2"/>
  <c r="L2" i="2"/>
  <c r="H2" i="2" s="1"/>
  <c r="E30" i="6"/>
  <c r="L3" i="2" s="1"/>
  <c r="F14" i="6"/>
  <c r="F12" i="6"/>
  <c r="D415" i="2"/>
  <c r="D416" i="2"/>
  <c r="D417" i="2"/>
  <c r="D418" i="2"/>
  <c r="D419" i="2"/>
  <c r="D420" i="2"/>
  <c r="D421" i="2"/>
  <c r="G421" i="5"/>
  <c r="C415" i="2" s="1"/>
  <c r="G422" i="5"/>
  <c r="C416" i="2" s="1"/>
  <c r="G423" i="5"/>
  <c r="C417" i="2" s="1"/>
  <c r="G424" i="5"/>
  <c r="C418" i="2" s="1"/>
  <c r="G425" i="5"/>
  <c r="C419" i="2" s="1"/>
  <c r="G426" i="5"/>
  <c r="C420" i="2" s="1"/>
  <c r="G427" i="5"/>
  <c r="C421" i="2" s="1"/>
  <c r="G428" i="5"/>
  <c r="G429" i="5"/>
  <c r="B5" i="5" l="1"/>
  <c r="M9" i="2"/>
  <c r="H3" i="2" l="1"/>
  <c r="E418" i="2"/>
  <c r="E419" i="2"/>
  <c r="E421" i="2"/>
  <c r="E416" i="2"/>
  <c r="E420" i="2"/>
  <c r="E415" i="2"/>
  <c r="E417" i="2"/>
  <c r="C14" i="3"/>
  <c r="C4" i="3"/>
  <c r="C5" i="3"/>
  <c r="C6" i="3"/>
  <c r="C7" i="3"/>
  <c r="C8" i="3"/>
  <c r="C9" i="3"/>
  <c r="C10" i="3"/>
  <c r="C11" i="3"/>
  <c r="C12" i="3"/>
  <c r="C13" i="3"/>
  <c r="C3" i="3"/>
  <c r="H4" i="2" l="1"/>
  <c r="F8" i="5"/>
  <c r="J8" i="5"/>
  <c r="B8" i="5" s="1"/>
  <c r="D1" i="5"/>
  <c r="C21" i="3"/>
  <c r="C22" i="3"/>
  <c r="C20" i="3"/>
  <c r="C19" i="3"/>
  <c r="C15" i="3"/>
  <c r="C18" i="3"/>
  <c r="C25" i="3"/>
  <c r="C26" i="3" s="1"/>
  <c r="C16" i="3"/>
  <c r="C24" i="3"/>
  <c r="C23" i="3"/>
  <c r="C17" i="3"/>
  <c r="C8" i="5" l="1"/>
  <c r="D8" i="5" s="1"/>
  <c r="G8" i="5" s="1"/>
  <c r="E32" i="6" s="1"/>
  <c r="B9" i="5"/>
  <c r="H5" i="2"/>
  <c r="C30" i="3"/>
  <c r="C27" i="3"/>
  <c r="C31" i="3"/>
  <c r="C32" i="3"/>
  <c r="C33" i="3"/>
  <c r="C34" i="3"/>
  <c r="C29" i="3"/>
  <c r="C35" i="3"/>
  <c r="C28" i="3"/>
  <c r="C36" i="3"/>
  <c r="C37" i="3"/>
  <c r="F18" i="6" l="1"/>
  <c r="G19" i="6"/>
  <c r="L6" i="2"/>
  <c r="E8" i="5"/>
  <c r="H8" i="5" s="1"/>
  <c r="C9" i="5" s="1"/>
  <c r="H6" i="2"/>
  <c r="B10" i="5"/>
  <c r="F9" i="5"/>
  <c r="G5" i="5"/>
  <c r="H5" i="5" s="1"/>
  <c r="C2" i="2"/>
  <c r="C38" i="3"/>
  <c r="F10" i="5" l="1"/>
  <c r="B11" i="5"/>
  <c r="D9" i="5"/>
  <c r="H7" i="2"/>
  <c r="C46" i="3"/>
  <c r="C47" i="3"/>
  <c r="C40" i="3"/>
  <c r="C48" i="3"/>
  <c r="C41" i="3"/>
  <c r="C49" i="3"/>
  <c r="C42" i="3"/>
  <c r="C39" i="3"/>
  <c r="C43" i="3"/>
  <c r="C45" i="3"/>
  <c r="C44" i="3"/>
  <c r="G9" i="5" l="1"/>
  <c r="C3" i="2" s="1"/>
  <c r="E7" i="3"/>
  <c r="E2" i="3"/>
  <c r="F2" i="3" s="1"/>
  <c r="E29" i="3"/>
  <c r="E28" i="3"/>
  <c r="E41" i="3"/>
  <c r="E3" i="3"/>
  <c r="E40" i="3"/>
  <c r="E20" i="3"/>
  <c r="E32" i="3"/>
  <c r="E46" i="3"/>
  <c r="E13" i="3"/>
  <c r="E12" i="3"/>
  <c r="E42" i="3"/>
  <c r="E30" i="3"/>
  <c r="E27" i="3"/>
  <c r="E2" i="2"/>
  <c r="F2" i="2" s="1"/>
  <c r="I2" i="2" s="1"/>
  <c r="E49" i="3"/>
  <c r="E8" i="3"/>
  <c r="E38" i="3"/>
  <c r="E39" i="3"/>
  <c r="E5" i="3"/>
  <c r="E47" i="3"/>
  <c r="E4" i="3"/>
  <c r="E43" i="3"/>
  <c r="E34" i="3"/>
  <c r="E33" i="3"/>
  <c r="E15" i="3"/>
  <c r="E35" i="3"/>
  <c r="E26" i="3"/>
  <c r="E18" i="3"/>
  <c r="E17" i="3"/>
  <c r="E9" i="3"/>
  <c r="E14" i="3"/>
  <c r="E48" i="3"/>
  <c r="E45" i="3"/>
  <c r="E44" i="3"/>
  <c r="E19" i="3"/>
  <c r="E10" i="3"/>
  <c r="E31" i="3"/>
  <c r="E6" i="3"/>
  <c r="E16" i="3"/>
  <c r="E37" i="3"/>
  <c r="E36" i="3"/>
  <c r="E11" i="3"/>
  <c r="H8" i="2"/>
  <c r="B12" i="5"/>
  <c r="F11" i="5"/>
  <c r="E9" i="5"/>
  <c r="H9" i="5" s="1"/>
  <c r="C10" i="5" s="1"/>
  <c r="D10" i="5" s="1"/>
  <c r="C50" i="3"/>
  <c r="F3" i="3" l="1"/>
  <c r="F4" i="3" s="1"/>
  <c r="F5" i="3" s="1"/>
  <c r="F6" i="3" s="1"/>
  <c r="F7" i="3" s="1"/>
  <c r="F8" i="3" s="1"/>
  <c r="F9" i="3" s="1"/>
  <c r="F10" i="3" s="1"/>
  <c r="F11" i="3" s="1"/>
  <c r="F12" i="3" s="1"/>
  <c r="F13" i="3" s="1"/>
  <c r="F14" i="3" s="1"/>
  <c r="F15" i="3" s="1"/>
  <c r="F16" i="3" s="1"/>
  <c r="F17" i="3" s="1"/>
  <c r="F18" i="3" s="1"/>
  <c r="F19" i="3" s="1"/>
  <c r="F20" i="3" s="1"/>
  <c r="D3" i="2"/>
  <c r="E10" i="5"/>
  <c r="G10" i="5"/>
  <c r="C4" i="2" s="1"/>
  <c r="F12" i="5"/>
  <c r="B13" i="5"/>
  <c r="H9" i="2"/>
  <c r="E50" i="3"/>
  <c r="C54" i="3"/>
  <c r="E54" i="3" s="1"/>
  <c r="C51" i="3"/>
  <c r="E51" i="3" s="1"/>
  <c r="C55" i="3"/>
  <c r="E55" i="3" s="1"/>
  <c r="C56" i="3"/>
  <c r="E56" i="3" s="1"/>
  <c r="C57" i="3"/>
  <c r="E57" i="3" s="1"/>
  <c r="C58" i="3"/>
  <c r="E58" i="3" s="1"/>
  <c r="C61" i="3"/>
  <c r="C59" i="3"/>
  <c r="E59" i="3" s="1"/>
  <c r="C52" i="3"/>
  <c r="E52" i="3" s="1"/>
  <c r="C60" i="3"/>
  <c r="E60" i="3" s="1"/>
  <c r="C53" i="3"/>
  <c r="E53" i="3" s="1"/>
  <c r="E21" i="3"/>
  <c r="D4" i="2" l="1"/>
  <c r="H10" i="2"/>
  <c r="F13" i="5"/>
  <c r="B14" i="5"/>
  <c r="H10" i="5"/>
  <c r="C11" i="5" s="1"/>
  <c r="F21" i="3"/>
  <c r="E61" i="3"/>
  <c r="C62" i="3"/>
  <c r="E22" i="3"/>
  <c r="D11" i="5" l="1"/>
  <c r="G11" i="5" s="1"/>
  <c r="C5" i="2" s="1"/>
  <c r="D5" i="2" s="1"/>
  <c r="F14" i="5"/>
  <c r="B15" i="5"/>
  <c r="H11" i="2"/>
  <c r="F22" i="3"/>
  <c r="E62" i="3"/>
  <c r="C63" i="3"/>
  <c r="E23" i="3"/>
  <c r="E11" i="5" l="1"/>
  <c r="H11" i="5" s="1"/>
  <c r="C12" i="5" s="1"/>
  <c r="D12" i="5" s="1"/>
  <c r="G12" i="5" s="1"/>
  <c r="C6" i="2" s="1"/>
  <c r="D6" i="2" s="1"/>
  <c r="H12" i="2"/>
  <c r="B16" i="5"/>
  <c r="F15" i="5"/>
  <c r="F23" i="3"/>
  <c r="E63" i="3"/>
  <c r="C64" i="3"/>
  <c r="E25" i="3"/>
  <c r="E24" i="3"/>
  <c r="E12" i="5" l="1"/>
  <c r="H12" i="5" s="1"/>
  <c r="C13" i="5" s="1"/>
  <c r="D13" i="5" s="1"/>
  <c r="G13" i="5" s="1"/>
  <c r="C7" i="2" s="1"/>
  <c r="D7" i="2" s="1"/>
  <c r="F16" i="5"/>
  <c r="B17" i="5"/>
  <c r="H13" i="2"/>
  <c r="F24" i="3"/>
  <c r="F25" i="3" s="1"/>
  <c r="F26" i="3" s="1"/>
  <c r="F27" i="3" s="1"/>
  <c r="F28" i="3" s="1"/>
  <c r="F29" i="3" s="1"/>
  <c r="F30" i="3" s="1"/>
  <c r="F31" i="3" s="1"/>
  <c r="F32" i="3" s="1"/>
  <c r="F33" i="3" s="1"/>
  <c r="F34" i="3" s="1"/>
  <c r="F35" i="3" s="1"/>
  <c r="F36" i="3" s="1"/>
  <c r="F37" i="3" s="1"/>
  <c r="F38" i="3" s="1"/>
  <c r="F39" i="3" s="1"/>
  <c r="F40" i="3" s="1"/>
  <c r="F41" i="3" s="1"/>
  <c r="F42" i="3" s="1"/>
  <c r="F43" i="3" s="1"/>
  <c r="F44" i="3" s="1"/>
  <c r="F45" i="3" s="1"/>
  <c r="F46" i="3" s="1"/>
  <c r="F47" i="3" s="1"/>
  <c r="F48" i="3" s="1"/>
  <c r="F49" i="3" s="1"/>
  <c r="F50" i="3" s="1"/>
  <c r="F51" i="3" s="1"/>
  <c r="F52" i="3" s="1"/>
  <c r="F53" i="3" s="1"/>
  <c r="F54" i="3" s="1"/>
  <c r="F55" i="3" s="1"/>
  <c r="F56" i="3" s="1"/>
  <c r="F57" i="3" s="1"/>
  <c r="F58" i="3" s="1"/>
  <c r="F59" i="3" s="1"/>
  <c r="F60" i="3" s="1"/>
  <c r="F61" i="3" s="1"/>
  <c r="F62" i="3" s="1"/>
  <c r="F63" i="3" s="1"/>
  <c r="C65" i="3"/>
  <c r="E64" i="3"/>
  <c r="F17" i="5" l="1"/>
  <c r="B18" i="5"/>
  <c r="H14" i="2"/>
  <c r="E13" i="5"/>
  <c r="H13" i="5" s="1"/>
  <c r="C14" i="5" s="1"/>
  <c r="D14" i="5" s="1"/>
  <c r="G14" i="5" s="1"/>
  <c r="C8" i="2" s="1"/>
  <c r="D8" i="2" s="1"/>
  <c r="F64" i="3"/>
  <c r="C66" i="3"/>
  <c r="E65" i="3"/>
  <c r="F18" i="5" l="1"/>
  <c r="B19" i="5"/>
  <c r="H15" i="2"/>
  <c r="E14" i="5"/>
  <c r="H14" i="5" s="1"/>
  <c r="C15" i="5" s="1"/>
  <c r="D15" i="5" s="1"/>
  <c r="G15" i="5" s="1"/>
  <c r="C9" i="2" s="1"/>
  <c r="D9" i="2" s="1"/>
  <c r="F65" i="3"/>
  <c r="C67" i="3"/>
  <c r="E66" i="3"/>
  <c r="F19" i="5" l="1"/>
  <c r="B20" i="5"/>
  <c r="H16" i="2"/>
  <c r="E15" i="5"/>
  <c r="H15" i="5" s="1"/>
  <c r="C16" i="5" s="1"/>
  <c r="D16" i="5" s="1"/>
  <c r="G16" i="5" s="1"/>
  <c r="C10" i="2" s="1"/>
  <c r="D10" i="2" s="1"/>
  <c r="F66" i="3"/>
  <c r="E67" i="3"/>
  <c r="C68" i="3"/>
  <c r="F20" i="5" l="1"/>
  <c r="B21" i="5"/>
  <c r="H17" i="2"/>
  <c r="E16" i="5"/>
  <c r="H16" i="5" s="1"/>
  <c r="C17" i="5" s="1"/>
  <c r="D17" i="5" s="1"/>
  <c r="G17" i="5" s="1"/>
  <c r="C11" i="2" s="1"/>
  <c r="D11" i="2" s="1"/>
  <c r="F67" i="3"/>
  <c r="E68" i="3"/>
  <c r="C69" i="3"/>
  <c r="B22" i="5" l="1"/>
  <c r="F21" i="5"/>
  <c r="H18" i="2"/>
  <c r="E17" i="5"/>
  <c r="H17" i="5" s="1"/>
  <c r="C18" i="5" s="1"/>
  <c r="F68" i="3"/>
  <c r="E69" i="3"/>
  <c r="C70" i="3"/>
  <c r="H19" i="2" l="1"/>
  <c r="B23" i="5"/>
  <c r="F22" i="5"/>
  <c r="D18" i="5"/>
  <c r="G18" i="5" s="1"/>
  <c r="C12" i="2" s="1"/>
  <c r="D12" i="2" s="1"/>
  <c r="F69" i="3"/>
  <c r="C71" i="3"/>
  <c r="E70" i="3"/>
  <c r="F23" i="5" l="1"/>
  <c r="B24" i="5"/>
  <c r="H20" i="2"/>
  <c r="E18" i="5"/>
  <c r="H18" i="5" s="1"/>
  <c r="C19" i="5" s="1"/>
  <c r="F70" i="3"/>
  <c r="C72" i="3"/>
  <c r="E71" i="3"/>
  <c r="B25" i="5" l="1"/>
  <c r="F24" i="5"/>
  <c r="H21" i="2"/>
  <c r="D19" i="5"/>
  <c r="G19" i="5" s="1"/>
  <c r="C13" i="2" s="1"/>
  <c r="D13" i="2" s="1"/>
  <c r="F71" i="3"/>
  <c r="C73" i="3"/>
  <c r="E72" i="3"/>
  <c r="H22" i="2" l="1"/>
  <c r="B26" i="5"/>
  <c r="F25" i="5"/>
  <c r="E19" i="5"/>
  <c r="H19" i="5" s="1"/>
  <c r="C20" i="5" s="1"/>
  <c r="F72" i="3"/>
  <c r="E73" i="3"/>
  <c r="C74" i="3"/>
  <c r="F26" i="5" l="1"/>
  <c r="B27" i="5"/>
  <c r="H23" i="2"/>
  <c r="D20" i="5"/>
  <c r="G20" i="5" s="1"/>
  <c r="C14" i="2" s="1"/>
  <c r="D14" i="2" s="1"/>
  <c r="F73" i="3"/>
  <c r="C78" i="3"/>
  <c r="E78" i="3" s="1"/>
  <c r="C75" i="3"/>
  <c r="E75" i="3" s="1"/>
  <c r="C79" i="3"/>
  <c r="E79" i="3" s="1"/>
  <c r="C80" i="3"/>
  <c r="E80" i="3" s="1"/>
  <c r="C81" i="3"/>
  <c r="E81" i="3" s="1"/>
  <c r="C82" i="3"/>
  <c r="E82" i="3" s="1"/>
  <c r="E74" i="3"/>
  <c r="C77" i="3"/>
  <c r="E77" i="3" s="1"/>
  <c r="C83" i="3"/>
  <c r="E83" i="3" s="1"/>
  <c r="C85" i="3"/>
  <c r="C76" i="3"/>
  <c r="E76" i="3" s="1"/>
  <c r="C84" i="3"/>
  <c r="E84" i="3" s="1"/>
  <c r="F27" i="5" l="1"/>
  <c r="B28" i="5"/>
  <c r="H24" i="2"/>
  <c r="E20" i="5"/>
  <c r="H20" i="5" s="1"/>
  <c r="C21" i="5" s="1"/>
  <c r="F74" i="3"/>
  <c r="F75" i="3" s="1"/>
  <c r="F76" i="3" s="1"/>
  <c r="F77" i="3" s="1"/>
  <c r="F78" i="3" s="1"/>
  <c r="F79" i="3" s="1"/>
  <c r="F80" i="3" s="1"/>
  <c r="F81" i="3" s="1"/>
  <c r="F82" i="3" s="1"/>
  <c r="F83" i="3" s="1"/>
  <c r="F84" i="3" s="1"/>
  <c r="E85" i="3"/>
  <c r="C86" i="3"/>
  <c r="H25" i="2" l="1"/>
  <c r="B29" i="5"/>
  <c r="F28" i="5"/>
  <c r="D21" i="5"/>
  <c r="G21" i="5" s="1"/>
  <c r="C15" i="2" s="1"/>
  <c r="D15" i="2" s="1"/>
  <c r="F85" i="3"/>
  <c r="C94" i="3"/>
  <c r="E94" i="3" s="1"/>
  <c r="C95" i="3"/>
  <c r="E95" i="3" s="1"/>
  <c r="C88" i="3"/>
  <c r="E88" i="3" s="1"/>
  <c r="C96" i="3"/>
  <c r="E96" i="3" s="1"/>
  <c r="C89" i="3"/>
  <c r="E89" i="3" s="1"/>
  <c r="C97" i="3"/>
  <c r="C90" i="3"/>
  <c r="E90" i="3" s="1"/>
  <c r="C87" i="3"/>
  <c r="E87" i="3" s="1"/>
  <c r="C91" i="3"/>
  <c r="E91" i="3" s="1"/>
  <c r="E86" i="3"/>
  <c r="C93" i="3"/>
  <c r="E93" i="3" s="1"/>
  <c r="C92" i="3"/>
  <c r="E92" i="3" s="1"/>
  <c r="F29" i="5" l="1"/>
  <c r="B30" i="5"/>
  <c r="H26" i="2"/>
  <c r="E21" i="5"/>
  <c r="H21" i="5" s="1"/>
  <c r="C22" i="5" s="1"/>
  <c r="F86" i="3"/>
  <c r="F87" i="3" s="1"/>
  <c r="F88" i="3" s="1"/>
  <c r="F89" i="3" s="1"/>
  <c r="F90" i="3" s="1"/>
  <c r="F91" i="3" s="1"/>
  <c r="F92" i="3" s="1"/>
  <c r="F93" i="3" s="1"/>
  <c r="F94" i="3" s="1"/>
  <c r="F95" i="3" s="1"/>
  <c r="F96" i="3" s="1"/>
  <c r="C98" i="3"/>
  <c r="E97" i="3"/>
  <c r="F30" i="5" l="1"/>
  <c r="B31" i="5"/>
  <c r="H27" i="2"/>
  <c r="D22" i="5"/>
  <c r="G22" i="5" s="1"/>
  <c r="C16" i="2" s="1"/>
  <c r="D16" i="2" s="1"/>
  <c r="F97" i="3"/>
  <c r="C102" i="3"/>
  <c r="E102" i="3" s="1"/>
  <c r="C99" i="3"/>
  <c r="E99" i="3" s="1"/>
  <c r="C103" i="3"/>
  <c r="E103" i="3" s="1"/>
  <c r="C104" i="3"/>
  <c r="E104" i="3" s="1"/>
  <c r="C105" i="3"/>
  <c r="E105" i="3" s="1"/>
  <c r="C106" i="3"/>
  <c r="E106" i="3" s="1"/>
  <c r="C109" i="3"/>
  <c r="C110" i="3" s="1"/>
  <c r="C121" i="3" s="1"/>
  <c r="C107" i="3"/>
  <c r="E107" i="3" s="1"/>
  <c r="E98" i="3"/>
  <c r="C101" i="3"/>
  <c r="E101" i="3" s="1"/>
  <c r="C100" i="3"/>
  <c r="E100" i="3" s="1"/>
  <c r="C108" i="3"/>
  <c r="E108" i="3" s="1"/>
  <c r="C132" i="3" l="1"/>
  <c r="E132" i="3" s="1"/>
  <c r="C133" i="3"/>
  <c r="C122" i="3"/>
  <c r="F31" i="5"/>
  <c r="B32" i="5"/>
  <c r="H28" i="2"/>
  <c r="E22" i="5"/>
  <c r="H22" i="5" s="1"/>
  <c r="C23" i="5" s="1"/>
  <c r="D23" i="5" s="1"/>
  <c r="F98" i="3"/>
  <c r="F99" i="3" s="1"/>
  <c r="F100" i="3" s="1"/>
  <c r="F101" i="3" s="1"/>
  <c r="F102" i="3" s="1"/>
  <c r="F103" i="3" s="1"/>
  <c r="F104" i="3" s="1"/>
  <c r="F105" i="3" s="1"/>
  <c r="F106" i="3" s="1"/>
  <c r="F107" i="3" s="1"/>
  <c r="F108" i="3" s="1"/>
  <c r="E109" i="3"/>
  <c r="C134" i="3" l="1"/>
  <c r="E133" i="3"/>
  <c r="C131" i="3"/>
  <c r="E131" i="3" s="1"/>
  <c r="C126" i="3"/>
  <c r="E126" i="3" s="1"/>
  <c r="C124" i="3"/>
  <c r="E124" i="3" s="1"/>
  <c r="C123" i="3"/>
  <c r="E123" i="3" s="1"/>
  <c r="C125" i="3"/>
  <c r="E125" i="3" s="1"/>
  <c r="C127" i="3"/>
  <c r="E127" i="3" s="1"/>
  <c r="C128" i="3"/>
  <c r="E128" i="3" s="1"/>
  <c r="C129" i="3"/>
  <c r="E129" i="3" s="1"/>
  <c r="C130" i="3"/>
  <c r="E130" i="3" s="1"/>
  <c r="E122" i="3"/>
  <c r="F32" i="5"/>
  <c r="B33" i="5"/>
  <c r="H29" i="2"/>
  <c r="G23" i="5"/>
  <c r="C17" i="2" s="1"/>
  <c r="D17" i="2" s="1"/>
  <c r="E23" i="5"/>
  <c r="F109" i="3"/>
  <c r="E110" i="3"/>
  <c r="C118" i="3"/>
  <c r="E118" i="3" s="1"/>
  <c r="C119" i="3"/>
  <c r="E119" i="3" s="1"/>
  <c r="C112" i="3"/>
  <c r="E112" i="3" s="1"/>
  <c r="C120" i="3"/>
  <c r="E120" i="3" s="1"/>
  <c r="C113" i="3"/>
  <c r="E113" i="3" s="1"/>
  <c r="E121" i="3"/>
  <c r="C114" i="3"/>
  <c r="E114" i="3" s="1"/>
  <c r="C111" i="3"/>
  <c r="E111" i="3" s="1"/>
  <c r="C115" i="3"/>
  <c r="E115" i="3" s="1"/>
  <c r="C116" i="3"/>
  <c r="E116" i="3" s="1"/>
  <c r="C117" i="3"/>
  <c r="E117" i="3" s="1"/>
  <c r="C141" i="3" l="1"/>
  <c r="E141" i="3" s="1"/>
  <c r="C142" i="3"/>
  <c r="E142" i="3" s="1"/>
  <c r="C144" i="3"/>
  <c r="E144" i="3" s="1"/>
  <c r="C143" i="3"/>
  <c r="E143" i="3" s="1"/>
  <c r="C136" i="3"/>
  <c r="E136" i="3" s="1"/>
  <c r="C137" i="3"/>
  <c r="E137" i="3" s="1"/>
  <c r="C145" i="3"/>
  <c r="C138" i="3"/>
  <c r="E138" i="3" s="1"/>
  <c r="C135" i="3"/>
  <c r="E135" i="3" s="1"/>
  <c r="C140" i="3"/>
  <c r="E140" i="3" s="1"/>
  <c r="C139" i="3"/>
  <c r="E139" i="3" s="1"/>
  <c r="B34" i="5"/>
  <c r="F33" i="5"/>
  <c r="H30" i="2"/>
  <c r="H23" i="5"/>
  <c r="C24" i="5" s="1"/>
  <c r="D24" i="5" s="1"/>
  <c r="G24" i="5" s="1"/>
  <c r="C18" i="2" s="1"/>
  <c r="D18" i="2" s="1"/>
  <c r="F110" i="3"/>
  <c r="F111" i="3" s="1"/>
  <c r="F112" i="3" s="1"/>
  <c r="F113" i="3" s="1"/>
  <c r="F114" i="3" s="1"/>
  <c r="F115" i="3" s="1"/>
  <c r="F116" i="3" s="1"/>
  <c r="F117" i="3" s="1"/>
  <c r="F118" i="3" s="1"/>
  <c r="F119" i="3" s="1"/>
  <c r="F120" i="3" s="1"/>
  <c r="F121" i="3" s="1"/>
  <c r="C147" i="3" l="1"/>
  <c r="E147" i="3" s="1"/>
  <c r="C146" i="3"/>
  <c r="E145" i="3"/>
  <c r="F122" i="3"/>
  <c r="F123" i="3" s="1"/>
  <c r="F124" i="3" s="1"/>
  <c r="F125" i="3" s="1"/>
  <c r="F126" i="3" s="1"/>
  <c r="F127" i="3" s="1"/>
  <c r="F128" i="3" s="1"/>
  <c r="F129" i="3" s="1"/>
  <c r="F130" i="3" s="1"/>
  <c r="F131" i="3" s="1"/>
  <c r="F132" i="3" s="1"/>
  <c r="F133" i="3" s="1"/>
  <c r="H31" i="2"/>
  <c r="B35" i="5"/>
  <c r="F34" i="5"/>
  <c r="E24" i="5"/>
  <c r="H24" i="5" s="1"/>
  <c r="C25" i="5" s="1"/>
  <c r="D25" i="5" s="1"/>
  <c r="G25" i="5" s="1"/>
  <c r="C19" i="2" s="1"/>
  <c r="D19" i="2" s="1"/>
  <c r="C148" i="3" l="1"/>
  <c r="E148" i="3" s="1"/>
  <c r="C155" i="3"/>
  <c r="E155" i="3" s="1"/>
  <c r="C151" i="3"/>
  <c r="E151" i="3" s="1"/>
  <c r="E146" i="3"/>
  <c r="C150" i="3"/>
  <c r="E150" i="3" s="1"/>
  <c r="C157" i="3"/>
  <c r="C149" i="3"/>
  <c r="E149" i="3" s="1"/>
  <c r="C154" i="3"/>
  <c r="E154" i="3" s="1"/>
  <c r="C152" i="3"/>
  <c r="E152" i="3" s="1"/>
  <c r="C153" i="3"/>
  <c r="E153" i="3" s="1"/>
  <c r="C156" i="3"/>
  <c r="E156" i="3" s="1"/>
  <c r="F35" i="5"/>
  <c r="B36" i="5"/>
  <c r="H32" i="2"/>
  <c r="E25" i="5"/>
  <c r="H25" i="5" s="1"/>
  <c r="C26" i="5" s="1"/>
  <c r="D26" i="5" s="1"/>
  <c r="G26" i="5" s="1"/>
  <c r="C20" i="2" s="1"/>
  <c r="D20" i="2" s="1"/>
  <c r="E157" i="3" l="1"/>
  <c r="C162" i="3"/>
  <c r="E162" i="3" s="1"/>
  <c r="C165" i="3"/>
  <c r="E165" i="3" s="1"/>
  <c r="C163" i="3"/>
  <c r="E163" i="3" s="1"/>
  <c r="C164" i="3"/>
  <c r="E164" i="3" s="1"/>
  <c r="C169" i="3"/>
  <c r="C168" i="3"/>
  <c r="E168" i="3" s="1"/>
  <c r="C166" i="3"/>
  <c r="E166" i="3" s="1"/>
  <c r="C159" i="3"/>
  <c r="E159" i="3" s="1"/>
  <c r="C167" i="3"/>
  <c r="E167" i="3" s="1"/>
  <c r="C161" i="3"/>
  <c r="E161" i="3" s="1"/>
  <c r="C160" i="3"/>
  <c r="E160" i="3" s="1"/>
  <c r="C158" i="3"/>
  <c r="E158" i="3" s="1"/>
  <c r="F36" i="5"/>
  <c r="B37" i="5"/>
  <c r="H33" i="2"/>
  <c r="E26" i="5"/>
  <c r="H26" i="5" s="1"/>
  <c r="C27" i="5" s="1"/>
  <c r="D27" i="5" s="1"/>
  <c r="C171" i="3" l="1"/>
  <c r="E171" i="3" s="1"/>
  <c r="C179" i="3"/>
  <c r="E179" i="3" s="1"/>
  <c r="C172" i="3"/>
  <c r="E172" i="3" s="1"/>
  <c r="C180" i="3"/>
  <c r="E180" i="3" s="1"/>
  <c r="C173" i="3"/>
  <c r="E173" i="3" s="1"/>
  <c r="C170" i="3"/>
  <c r="E170" i="3" s="1"/>
  <c r="C174" i="3"/>
  <c r="E174" i="3" s="1"/>
  <c r="C175" i="3"/>
  <c r="E175" i="3" s="1"/>
  <c r="C178" i="3"/>
  <c r="E178" i="3" s="1"/>
  <c r="C176" i="3"/>
  <c r="E176" i="3" s="1"/>
  <c r="C177" i="3"/>
  <c r="E177" i="3" s="1"/>
  <c r="C181" i="3"/>
  <c r="E169" i="3"/>
  <c r="B38" i="5"/>
  <c r="F37" i="5"/>
  <c r="H34" i="2"/>
  <c r="G27" i="5"/>
  <c r="C21" i="2" s="1"/>
  <c r="D21" i="2" s="1"/>
  <c r="E27" i="5"/>
  <c r="C187" i="3" l="1"/>
  <c r="E187" i="3" s="1"/>
  <c r="C190" i="3"/>
  <c r="E190" i="3" s="1"/>
  <c r="C188" i="3"/>
  <c r="E188" i="3" s="1"/>
  <c r="C182" i="3"/>
  <c r="E182" i="3" s="1"/>
  <c r="C189" i="3"/>
  <c r="E189" i="3" s="1"/>
  <c r="C183" i="3"/>
  <c r="E183" i="3" s="1"/>
  <c r="C191" i="3"/>
  <c r="E191" i="3" s="1"/>
  <c r="C184" i="3"/>
  <c r="E184" i="3" s="1"/>
  <c r="C192" i="3"/>
  <c r="E192" i="3" s="1"/>
  <c r="C186" i="3"/>
  <c r="E186" i="3" s="1"/>
  <c r="C185" i="3"/>
  <c r="E185" i="3" s="1"/>
  <c r="C193" i="3"/>
  <c r="E181" i="3"/>
  <c r="H35" i="2"/>
  <c r="F38" i="5"/>
  <c r="B39" i="5"/>
  <c r="H27" i="5"/>
  <c r="C28" i="5" s="1"/>
  <c r="D28" i="5" s="1"/>
  <c r="G28" i="5" s="1"/>
  <c r="C22" i="2" s="1"/>
  <c r="D22" i="2" s="1"/>
  <c r="C204" i="3" l="1"/>
  <c r="E204" i="3" s="1"/>
  <c r="C202" i="3"/>
  <c r="E202" i="3" s="1"/>
  <c r="C195" i="3"/>
  <c r="E195" i="3" s="1"/>
  <c r="C203" i="3"/>
  <c r="E203" i="3" s="1"/>
  <c r="C196" i="3"/>
  <c r="E196" i="3" s="1"/>
  <c r="C194" i="3"/>
  <c r="E194" i="3" s="1"/>
  <c r="C197" i="3"/>
  <c r="E197" i="3" s="1"/>
  <c r="C198" i="3"/>
  <c r="E198" i="3" s="1"/>
  <c r="C201" i="3"/>
  <c r="E201" i="3" s="1"/>
  <c r="C199" i="3"/>
  <c r="E199" i="3" s="1"/>
  <c r="C200" i="3"/>
  <c r="E200" i="3" s="1"/>
  <c r="C205" i="3"/>
  <c r="E193" i="3"/>
  <c r="B40" i="5"/>
  <c r="F39" i="5"/>
  <c r="H36" i="2"/>
  <c r="E28" i="5"/>
  <c r="H28" i="5" s="1"/>
  <c r="C29" i="5" s="1"/>
  <c r="D29" i="5" s="1"/>
  <c r="G29" i="5" s="1"/>
  <c r="C23" i="2" s="1"/>
  <c r="D23" i="2" s="1"/>
  <c r="C211" i="3" l="1"/>
  <c r="E211" i="3" s="1"/>
  <c r="C217" i="3"/>
  <c r="C212" i="3"/>
  <c r="E212" i="3" s="1"/>
  <c r="C214" i="3"/>
  <c r="E214" i="3" s="1"/>
  <c r="C213" i="3"/>
  <c r="E213" i="3" s="1"/>
  <c r="C207" i="3"/>
  <c r="E207" i="3" s="1"/>
  <c r="C215" i="3"/>
  <c r="E215" i="3" s="1"/>
  <c r="C210" i="3"/>
  <c r="E210" i="3" s="1"/>
  <c r="C208" i="3"/>
  <c r="E208" i="3" s="1"/>
  <c r="C216" i="3"/>
  <c r="E216" i="3" s="1"/>
  <c r="C209" i="3"/>
  <c r="E209" i="3" s="1"/>
  <c r="C206" i="3"/>
  <c r="E206" i="3" s="1"/>
  <c r="E205" i="3"/>
  <c r="H37" i="2"/>
  <c r="F40" i="5"/>
  <c r="B41" i="5"/>
  <c r="E29" i="5"/>
  <c r="H29" i="5" s="1"/>
  <c r="C30" i="5" s="1"/>
  <c r="D30" i="5" s="1"/>
  <c r="G30" i="5" s="1"/>
  <c r="C24" i="2" s="1"/>
  <c r="D24" i="2" s="1"/>
  <c r="C219" i="3" l="1"/>
  <c r="E219" i="3" s="1"/>
  <c r="C227" i="3"/>
  <c r="E227" i="3" s="1"/>
  <c r="C220" i="3"/>
  <c r="E220" i="3" s="1"/>
  <c r="C228" i="3"/>
  <c r="E228" i="3" s="1"/>
  <c r="C221" i="3"/>
  <c r="E221" i="3" s="1"/>
  <c r="C218" i="3"/>
  <c r="E218" i="3" s="1"/>
  <c r="C222" i="3"/>
  <c r="E222" i="3" s="1"/>
  <c r="C223" i="3"/>
  <c r="E223" i="3" s="1"/>
  <c r="C224" i="3"/>
  <c r="E224" i="3" s="1"/>
  <c r="C229" i="3"/>
  <c r="C225" i="3"/>
  <c r="E225" i="3" s="1"/>
  <c r="C226" i="3"/>
  <c r="E226" i="3" s="1"/>
  <c r="E217" i="3"/>
  <c r="B42" i="5"/>
  <c r="F41" i="5"/>
  <c r="H38" i="2"/>
  <c r="E30" i="5"/>
  <c r="H30" i="5" s="1"/>
  <c r="C31" i="5" s="1"/>
  <c r="D31" i="5" s="1"/>
  <c r="G31" i="5" s="1"/>
  <c r="C25" i="2" s="1"/>
  <c r="D25" i="2" s="1"/>
  <c r="C235" i="3" l="1"/>
  <c r="E235" i="3" s="1"/>
  <c r="C241" i="3"/>
  <c r="C236" i="3"/>
  <c r="E236" i="3" s="1"/>
  <c r="C238" i="3"/>
  <c r="E238" i="3" s="1"/>
  <c r="C237" i="3"/>
  <c r="E237" i="3" s="1"/>
  <c r="C231" i="3"/>
  <c r="E231" i="3" s="1"/>
  <c r="C239" i="3"/>
  <c r="E239" i="3" s="1"/>
  <c r="C232" i="3"/>
  <c r="E232" i="3" s="1"/>
  <c r="C240" i="3"/>
  <c r="E240" i="3" s="1"/>
  <c r="C233" i="3"/>
  <c r="E233" i="3" s="1"/>
  <c r="C230" i="3"/>
  <c r="E230" i="3" s="1"/>
  <c r="C234" i="3"/>
  <c r="E234" i="3" s="1"/>
  <c r="E229" i="3"/>
  <c r="H39" i="2"/>
  <c r="F42" i="5"/>
  <c r="B43" i="5"/>
  <c r="E31" i="5"/>
  <c r="H31" i="5" s="1"/>
  <c r="C32" i="5" s="1"/>
  <c r="C243" i="3" l="1"/>
  <c r="E243" i="3" s="1"/>
  <c r="C251" i="3"/>
  <c r="E251" i="3" s="1"/>
  <c r="C244" i="3"/>
  <c r="E244" i="3" s="1"/>
  <c r="C252" i="3"/>
  <c r="E252" i="3" s="1"/>
  <c r="C245" i="3"/>
  <c r="E245" i="3" s="1"/>
  <c r="C242" i="3"/>
  <c r="E242" i="3" s="1"/>
  <c r="C246" i="3"/>
  <c r="E246" i="3" s="1"/>
  <c r="C247" i="3"/>
  <c r="E247" i="3" s="1"/>
  <c r="C253" i="3"/>
  <c r="C248" i="3"/>
  <c r="E248" i="3" s="1"/>
  <c r="C250" i="3"/>
  <c r="E250" i="3" s="1"/>
  <c r="C249" i="3"/>
  <c r="E249" i="3" s="1"/>
  <c r="E241" i="3"/>
  <c r="B44" i="5"/>
  <c r="F43" i="5"/>
  <c r="H40" i="2"/>
  <c r="D32" i="5"/>
  <c r="G32" i="5" s="1"/>
  <c r="C26" i="2" s="1"/>
  <c r="D26" i="2" s="1"/>
  <c r="C259" i="3" l="1"/>
  <c r="E259" i="3" s="1"/>
  <c r="C260" i="3"/>
  <c r="E260" i="3" s="1"/>
  <c r="C265" i="3"/>
  <c r="C261" i="3"/>
  <c r="E261" i="3" s="1"/>
  <c r="C262" i="3"/>
  <c r="E262" i="3" s="1"/>
  <c r="C255" i="3"/>
  <c r="E255" i="3" s="1"/>
  <c r="C263" i="3"/>
  <c r="E263" i="3" s="1"/>
  <c r="C256" i="3"/>
  <c r="E256" i="3" s="1"/>
  <c r="C264" i="3"/>
  <c r="E264" i="3" s="1"/>
  <c r="C257" i="3"/>
  <c r="E257" i="3" s="1"/>
  <c r="C254" i="3"/>
  <c r="E254" i="3" s="1"/>
  <c r="C258" i="3"/>
  <c r="E258" i="3" s="1"/>
  <c r="E253" i="3"/>
  <c r="H41" i="2"/>
  <c r="F44" i="5"/>
  <c r="B45" i="5"/>
  <c r="E32" i="5"/>
  <c r="H32" i="5" s="1"/>
  <c r="C33" i="5" s="1"/>
  <c r="D33" i="5" s="1"/>
  <c r="G33" i="5" s="1"/>
  <c r="C27" i="2" s="1"/>
  <c r="D27" i="2" s="1"/>
  <c r="C277" i="3" l="1"/>
  <c r="C274" i="3"/>
  <c r="E274" i="3" s="1"/>
  <c r="C267" i="3"/>
  <c r="E267" i="3" s="1"/>
  <c r="C275" i="3"/>
  <c r="E275" i="3" s="1"/>
  <c r="C268" i="3"/>
  <c r="E268" i="3" s="1"/>
  <c r="C266" i="3"/>
  <c r="E266" i="3" s="1"/>
  <c r="C269" i="3"/>
  <c r="E269" i="3" s="1"/>
  <c r="C270" i="3"/>
  <c r="E270" i="3" s="1"/>
  <c r="C276" i="3"/>
  <c r="E276" i="3" s="1"/>
  <c r="C271" i="3"/>
  <c r="E271" i="3" s="1"/>
  <c r="C273" i="3"/>
  <c r="E273" i="3" s="1"/>
  <c r="C272" i="3"/>
  <c r="E272" i="3" s="1"/>
  <c r="E265" i="3"/>
  <c r="B46" i="5"/>
  <c r="F45" i="5"/>
  <c r="H42" i="2"/>
  <c r="E33" i="5"/>
  <c r="H33" i="5" s="1"/>
  <c r="C34" i="5" s="1"/>
  <c r="D34" i="5" s="1"/>
  <c r="G34" i="5" s="1"/>
  <c r="C28" i="2" s="1"/>
  <c r="D28" i="2" s="1"/>
  <c r="C281" i="3" l="1"/>
  <c r="E281" i="3" s="1"/>
  <c r="C284" i="3"/>
  <c r="E284" i="3" s="1"/>
  <c r="C282" i="3"/>
  <c r="E282" i="3" s="1"/>
  <c r="C287" i="3"/>
  <c r="E287" i="3" s="1"/>
  <c r="C283" i="3"/>
  <c r="E283" i="3" s="1"/>
  <c r="C288" i="3"/>
  <c r="E288" i="3" s="1"/>
  <c r="C285" i="3"/>
  <c r="E285" i="3" s="1"/>
  <c r="C289" i="3"/>
  <c r="C286" i="3"/>
  <c r="E286" i="3" s="1"/>
  <c r="C279" i="3"/>
  <c r="E279" i="3" s="1"/>
  <c r="C278" i="3"/>
  <c r="E278" i="3" s="1"/>
  <c r="C280" i="3"/>
  <c r="E280" i="3" s="1"/>
  <c r="E277" i="3"/>
  <c r="H43" i="2"/>
  <c r="B47" i="5"/>
  <c r="F46" i="5"/>
  <c r="E34" i="5"/>
  <c r="H34" i="5" s="1"/>
  <c r="C35" i="5" s="1"/>
  <c r="C291" i="3" l="1"/>
  <c r="E291" i="3" s="1"/>
  <c r="C299" i="3"/>
  <c r="E299" i="3" s="1"/>
  <c r="C292" i="3"/>
  <c r="E292" i="3" s="1"/>
  <c r="C300" i="3"/>
  <c r="C293" i="3"/>
  <c r="E293" i="3" s="1"/>
  <c r="C290" i="3"/>
  <c r="E290" i="3" s="1"/>
  <c r="C294" i="3"/>
  <c r="E294" i="3" s="1"/>
  <c r="C295" i="3"/>
  <c r="E295" i="3" s="1"/>
  <c r="C296" i="3"/>
  <c r="E296" i="3" s="1"/>
  <c r="C298" i="3"/>
  <c r="E298" i="3" s="1"/>
  <c r="C297" i="3"/>
  <c r="E297" i="3" s="1"/>
  <c r="E289" i="3"/>
  <c r="F47" i="5"/>
  <c r="B48" i="5"/>
  <c r="H44" i="2"/>
  <c r="D35" i="5"/>
  <c r="G35" i="5" s="1"/>
  <c r="C29" i="2" s="1"/>
  <c r="D29" i="2" s="1"/>
  <c r="C304" i="3" l="1"/>
  <c r="E304" i="3" s="1"/>
  <c r="C305" i="3"/>
  <c r="E305" i="3" s="1"/>
  <c r="C306" i="3"/>
  <c r="E306" i="3" s="1"/>
  <c r="C307" i="3"/>
  <c r="E307" i="3" s="1"/>
  <c r="C311" i="3"/>
  <c r="E311" i="3" s="1"/>
  <c r="C308" i="3"/>
  <c r="E308" i="3" s="1"/>
  <c r="C301" i="3"/>
  <c r="E301" i="3" s="1"/>
  <c r="C312" i="3"/>
  <c r="C309" i="3"/>
  <c r="E309" i="3" s="1"/>
  <c r="C302" i="3"/>
  <c r="E302" i="3" s="1"/>
  <c r="C310" i="3"/>
  <c r="E310" i="3" s="1"/>
  <c r="C303" i="3"/>
  <c r="E303" i="3" s="1"/>
  <c r="E300" i="3"/>
  <c r="B49" i="5"/>
  <c r="F48" i="5"/>
  <c r="H45" i="2"/>
  <c r="E35" i="5"/>
  <c r="H35" i="5" s="1"/>
  <c r="C36" i="5" s="1"/>
  <c r="C324" i="3" l="1"/>
  <c r="C321" i="3"/>
  <c r="E321" i="3" s="1"/>
  <c r="C313" i="3"/>
  <c r="E313" i="3" s="1"/>
  <c r="C314" i="3"/>
  <c r="E314" i="3" s="1"/>
  <c r="C322" i="3"/>
  <c r="E322" i="3" s="1"/>
  <c r="C316" i="3"/>
  <c r="E316" i="3" s="1"/>
  <c r="C315" i="3"/>
  <c r="E315" i="3" s="1"/>
  <c r="C323" i="3"/>
  <c r="E323" i="3" s="1"/>
  <c r="C317" i="3"/>
  <c r="E317" i="3" s="1"/>
  <c r="C320" i="3"/>
  <c r="E320" i="3" s="1"/>
  <c r="C318" i="3"/>
  <c r="E318" i="3" s="1"/>
  <c r="C319" i="3"/>
  <c r="E319" i="3" s="1"/>
  <c r="E312" i="3"/>
  <c r="H46" i="2"/>
  <c r="F49" i="5"/>
  <c r="B50" i="5"/>
  <c r="D36" i="5"/>
  <c r="G36" i="5" s="1"/>
  <c r="C30" i="2" s="1"/>
  <c r="D30" i="2" s="1"/>
  <c r="C329" i="3" l="1"/>
  <c r="E329" i="3" s="1"/>
  <c r="C330" i="3"/>
  <c r="E330" i="3" s="1"/>
  <c r="C331" i="3"/>
  <c r="E331" i="3" s="1"/>
  <c r="C332" i="3"/>
  <c r="E332" i="3" s="1"/>
  <c r="C336" i="3"/>
  <c r="C333" i="3"/>
  <c r="E333" i="3" s="1"/>
  <c r="C326" i="3"/>
  <c r="E326" i="3" s="1"/>
  <c r="C334" i="3"/>
  <c r="E334" i="3" s="1"/>
  <c r="C325" i="3"/>
  <c r="E325" i="3" s="1"/>
  <c r="C327" i="3"/>
  <c r="E327" i="3" s="1"/>
  <c r="C335" i="3"/>
  <c r="E335" i="3" s="1"/>
  <c r="C328" i="3"/>
  <c r="E328" i="3" s="1"/>
  <c r="E324" i="3"/>
  <c r="F50" i="5"/>
  <c r="B51" i="5"/>
  <c r="H47" i="2"/>
  <c r="E36" i="5"/>
  <c r="H36" i="5" s="1"/>
  <c r="C37" i="5" s="1"/>
  <c r="C338" i="3" l="1"/>
  <c r="E338" i="3" s="1"/>
  <c r="C346" i="3"/>
  <c r="E346" i="3" s="1"/>
  <c r="C337" i="3"/>
  <c r="E337" i="3" s="1"/>
  <c r="C339" i="3"/>
  <c r="E339" i="3" s="1"/>
  <c r="C347" i="3"/>
  <c r="E347" i="3" s="1"/>
  <c r="C340" i="3"/>
  <c r="E340" i="3" s="1"/>
  <c r="C348" i="3"/>
  <c r="C341" i="3"/>
  <c r="E341" i="3" s="1"/>
  <c r="C342" i="3"/>
  <c r="E342" i="3" s="1"/>
  <c r="C345" i="3"/>
  <c r="E345" i="3" s="1"/>
  <c r="C343" i="3"/>
  <c r="E343" i="3" s="1"/>
  <c r="C344" i="3"/>
  <c r="E344" i="3" s="1"/>
  <c r="E336" i="3"/>
  <c r="F51" i="5"/>
  <c r="B52" i="5"/>
  <c r="H48" i="2"/>
  <c r="D37" i="5"/>
  <c r="G37" i="5" s="1"/>
  <c r="C31" i="2" s="1"/>
  <c r="D31" i="2" s="1"/>
  <c r="C352" i="3" l="1"/>
  <c r="E352" i="3" s="1"/>
  <c r="C355" i="3"/>
  <c r="E355" i="3" s="1"/>
  <c r="C353" i="3"/>
  <c r="E353" i="3" s="1"/>
  <c r="C354" i="3"/>
  <c r="E354" i="3" s="1"/>
  <c r="C359" i="3"/>
  <c r="E359" i="3" s="1"/>
  <c r="C356" i="3"/>
  <c r="E356" i="3" s="1"/>
  <c r="C360" i="3"/>
  <c r="C357" i="3"/>
  <c r="E357" i="3" s="1"/>
  <c r="C351" i="3"/>
  <c r="E351" i="3" s="1"/>
  <c r="C350" i="3"/>
  <c r="E350" i="3" s="1"/>
  <c r="C358" i="3"/>
  <c r="E358" i="3" s="1"/>
  <c r="C349" i="3"/>
  <c r="E349" i="3" s="1"/>
  <c r="E348" i="3"/>
  <c r="F52" i="5"/>
  <c r="B53" i="5"/>
  <c r="H49" i="2"/>
  <c r="E37" i="5"/>
  <c r="H37" i="5" s="1"/>
  <c r="C38" i="5" s="1"/>
  <c r="C363" i="3" l="1"/>
  <c r="E363" i="3" s="1"/>
  <c r="C371" i="3"/>
  <c r="E371" i="3" s="1"/>
  <c r="C364" i="3"/>
  <c r="E364" i="3" s="1"/>
  <c r="C372" i="3"/>
  <c r="C366" i="3"/>
  <c r="E366" i="3" s="1"/>
  <c r="C361" i="3"/>
  <c r="E361" i="3" s="1"/>
  <c r="C365" i="3"/>
  <c r="E365" i="3" s="1"/>
  <c r="C362" i="3"/>
  <c r="E362" i="3" s="1"/>
  <c r="C367" i="3"/>
  <c r="E367" i="3" s="1"/>
  <c r="C370" i="3"/>
  <c r="E370" i="3" s="1"/>
  <c r="C368" i="3"/>
  <c r="E368" i="3" s="1"/>
  <c r="C369" i="3"/>
  <c r="E369" i="3" s="1"/>
  <c r="E360" i="3"/>
  <c r="B54" i="5"/>
  <c r="F53" i="5"/>
  <c r="H50" i="2"/>
  <c r="D38" i="5"/>
  <c r="G38" i="5" s="1"/>
  <c r="C32" i="2" s="1"/>
  <c r="D32" i="2" s="1"/>
  <c r="C377" i="3" l="1"/>
  <c r="E377" i="3" s="1"/>
  <c r="C380" i="3"/>
  <c r="E380" i="3" s="1"/>
  <c r="C378" i="3"/>
  <c r="E378" i="3" s="1"/>
  <c r="C379" i="3"/>
  <c r="E379" i="3" s="1"/>
  <c r="C384" i="3"/>
  <c r="C381" i="3"/>
  <c r="E381" i="3" s="1"/>
  <c r="C376" i="3"/>
  <c r="E376" i="3" s="1"/>
  <c r="C374" i="3"/>
  <c r="E374" i="3" s="1"/>
  <c r="C382" i="3"/>
  <c r="E382" i="3" s="1"/>
  <c r="C375" i="3"/>
  <c r="E375" i="3" s="1"/>
  <c r="C383" i="3"/>
  <c r="E383" i="3" s="1"/>
  <c r="C373" i="3"/>
  <c r="E373" i="3" s="1"/>
  <c r="E372" i="3"/>
  <c r="H51" i="2"/>
  <c r="F54" i="5"/>
  <c r="B55" i="5"/>
  <c r="E38" i="5"/>
  <c r="H38" i="5" s="1"/>
  <c r="C39" i="5" s="1"/>
  <c r="D39" i="5" s="1"/>
  <c r="G39" i="5" s="1"/>
  <c r="C33" i="2" s="1"/>
  <c r="D33" i="2" s="1"/>
  <c r="C395" i="3" l="1"/>
  <c r="E395" i="3" s="1"/>
  <c r="C392" i="3"/>
  <c r="E392" i="3" s="1"/>
  <c r="C396" i="3"/>
  <c r="C393" i="3"/>
  <c r="E393" i="3" s="1"/>
  <c r="C387" i="3"/>
  <c r="E387" i="3" s="1"/>
  <c r="C386" i="3"/>
  <c r="E386" i="3" s="1"/>
  <c r="C394" i="3"/>
  <c r="E394" i="3" s="1"/>
  <c r="C385" i="3"/>
  <c r="E385" i="3" s="1"/>
  <c r="C388" i="3"/>
  <c r="E388" i="3" s="1"/>
  <c r="C389" i="3"/>
  <c r="E389" i="3" s="1"/>
  <c r="C390" i="3"/>
  <c r="E390" i="3" s="1"/>
  <c r="C391" i="3"/>
  <c r="E391" i="3" s="1"/>
  <c r="E384" i="3"/>
  <c r="F55" i="5"/>
  <c r="B56" i="5"/>
  <c r="H52" i="2"/>
  <c r="E39" i="5"/>
  <c r="H39" i="5" s="1"/>
  <c r="C40" i="5" s="1"/>
  <c r="C400" i="3" l="1"/>
  <c r="E400" i="3" s="1"/>
  <c r="C401" i="3"/>
  <c r="E401" i="3" s="1"/>
  <c r="C402" i="3"/>
  <c r="E402" i="3" s="1"/>
  <c r="C403" i="3"/>
  <c r="E403" i="3" s="1"/>
  <c r="C407" i="3"/>
  <c r="E407" i="3" s="1"/>
  <c r="C404" i="3"/>
  <c r="E404" i="3" s="1"/>
  <c r="C408" i="3"/>
  <c r="C405" i="3"/>
  <c r="E405" i="3" s="1"/>
  <c r="C397" i="3"/>
  <c r="E397" i="3" s="1"/>
  <c r="C398" i="3"/>
  <c r="E398" i="3" s="1"/>
  <c r="C406" i="3"/>
  <c r="E406" i="3" s="1"/>
  <c r="C399" i="3"/>
  <c r="E399" i="3" s="1"/>
  <c r="E396" i="3"/>
  <c r="H53" i="2"/>
  <c r="B57" i="5"/>
  <c r="F56" i="5"/>
  <c r="D40" i="5"/>
  <c r="G40" i="5" s="1"/>
  <c r="C34" i="2" s="1"/>
  <c r="D34" i="2" s="1"/>
  <c r="C420" i="3" l="1"/>
  <c r="E420" i="3" s="1"/>
  <c r="C416" i="3"/>
  <c r="E416" i="3" s="1"/>
  <c r="C411" i="3"/>
  <c r="E411" i="3" s="1"/>
  <c r="C421" i="3"/>
  <c r="E421" i="3" s="1"/>
  <c r="C417" i="3"/>
  <c r="E417" i="3" s="1"/>
  <c r="C409" i="3"/>
  <c r="E409" i="3" s="1"/>
  <c r="C410" i="3"/>
  <c r="E410" i="3" s="1"/>
  <c r="C418" i="3"/>
  <c r="E418" i="3" s="1"/>
  <c r="C412" i="3"/>
  <c r="E412" i="3" s="1"/>
  <c r="C415" i="3"/>
  <c r="E415" i="3" s="1"/>
  <c r="C413" i="3"/>
  <c r="E413" i="3" s="1"/>
  <c r="C419" i="3"/>
  <c r="E419" i="3" s="1"/>
  <c r="C414" i="3"/>
  <c r="E414" i="3" s="1"/>
  <c r="E408" i="3"/>
  <c r="F57" i="5"/>
  <c r="B58" i="5"/>
  <c r="H54" i="2"/>
  <c r="E40" i="5"/>
  <c r="H40" i="5" s="1"/>
  <c r="C41" i="5" s="1"/>
  <c r="B59" i="5" l="1"/>
  <c r="F58" i="5"/>
  <c r="H55" i="2"/>
  <c r="D41" i="5"/>
  <c r="G41" i="5" s="1"/>
  <c r="C35" i="2" s="1"/>
  <c r="D35" i="2" s="1"/>
  <c r="H56" i="2" l="1"/>
  <c r="B60" i="5"/>
  <c r="F59" i="5"/>
  <c r="E41" i="5"/>
  <c r="H41" i="5" s="1"/>
  <c r="C42" i="5" s="1"/>
  <c r="F60" i="5" l="1"/>
  <c r="B61" i="5"/>
  <c r="H57" i="2"/>
  <c r="D42" i="5"/>
  <c r="G42" i="5" s="1"/>
  <c r="C36" i="2" s="1"/>
  <c r="D36" i="2" s="1"/>
  <c r="B62" i="5" l="1"/>
  <c r="F61" i="5"/>
  <c r="H58" i="2"/>
  <c r="E42" i="5"/>
  <c r="H42" i="5" s="1"/>
  <c r="C43" i="5" s="1"/>
  <c r="D43" i="5" s="1"/>
  <c r="H59" i="2" l="1"/>
  <c r="B63" i="5"/>
  <c r="F62" i="5"/>
  <c r="G43" i="5"/>
  <c r="C37" i="2" s="1"/>
  <c r="D37" i="2" s="1"/>
  <c r="E43" i="5"/>
  <c r="F63" i="5" l="1"/>
  <c r="B64" i="5"/>
  <c r="H60" i="2"/>
  <c r="H43" i="5"/>
  <c r="C44" i="5" s="1"/>
  <c r="D44" i="5" s="1"/>
  <c r="G44" i="5" s="1"/>
  <c r="C38" i="2" s="1"/>
  <c r="D38" i="2" s="1"/>
  <c r="B65" i="5" l="1"/>
  <c r="F64" i="5"/>
  <c r="H61" i="2"/>
  <c r="E44" i="5"/>
  <c r="H44" i="5" s="1"/>
  <c r="C45" i="5" s="1"/>
  <c r="D45" i="5" s="1"/>
  <c r="G45" i="5" s="1"/>
  <c r="C39" i="2" s="1"/>
  <c r="D39" i="2" s="1"/>
  <c r="H62" i="2" l="1"/>
  <c r="B66" i="5"/>
  <c r="F65" i="5"/>
  <c r="E45" i="5"/>
  <c r="H45" i="5" s="1"/>
  <c r="C46" i="5" s="1"/>
  <c r="B67" i="5" l="1"/>
  <c r="F66" i="5"/>
  <c r="H63" i="2"/>
  <c r="D46" i="5"/>
  <c r="G46" i="5" s="1"/>
  <c r="C40" i="2" s="1"/>
  <c r="D40" i="2" s="1"/>
  <c r="H64" i="2" l="1"/>
  <c r="F67" i="5"/>
  <c r="B68" i="5"/>
  <c r="E46" i="5"/>
  <c r="H46" i="5" s="1"/>
  <c r="C47" i="5" s="1"/>
  <c r="D47" i="5" s="1"/>
  <c r="G47" i="5" s="1"/>
  <c r="C41" i="2" s="1"/>
  <c r="D41" i="2" s="1"/>
  <c r="F68" i="5" l="1"/>
  <c r="B69" i="5"/>
  <c r="H65" i="2"/>
  <c r="E47" i="5"/>
  <c r="H47" i="5" s="1"/>
  <c r="C48" i="5" s="1"/>
  <c r="F69" i="5" l="1"/>
  <c r="B70" i="5"/>
  <c r="H66" i="2"/>
  <c r="D48" i="5"/>
  <c r="G48" i="5" s="1"/>
  <c r="C42" i="2" s="1"/>
  <c r="D42" i="2" s="1"/>
  <c r="E48" i="5" l="1"/>
  <c r="H48" i="5" s="1"/>
  <c r="C49" i="5" s="1"/>
  <c r="D49" i="5" s="1"/>
  <c r="G49" i="5" s="1"/>
  <c r="C43" i="2" s="1"/>
  <c r="D43" i="2" s="1"/>
  <c r="B71" i="5"/>
  <c r="F70" i="5"/>
  <c r="H67" i="2"/>
  <c r="H68" i="2" l="1"/>
  <c r="B72" i="5"/>
  <c r="F71" i="5"/>
  <c r="E49" i="5"/>
  <c r="H49" i="5" s="1"/>
  <c r="C50" i="5" s="1"/>
  <c r="D50" i="5" s="1"/>
  <c r="G50" i="5" s="1"/>
  <c r="C44" i="2" s="1"/>
  <c r="D44" i="2" s="1"/>
  <c r="F72" i="5" l="1"/>
  <c r="B73" i="5"/>
  <c r="H69" i="2"/>
  <c r="E50" i="5"/>
  <c r="H50" i="5" s="1"/>
  <c r="C51" i="5" s="1"/>
  <c r="B74" i="5" l="1"/>
  <c r="F73" i="5"/>
  <c r="H70" i="2"/>
  <c r="D51" i="5"/>
  <c r="G51" i="5" s="1"/>
  <c r="C45" i="2" s="1"/>
  <c r="D45" i="2" s="1"/>
  <c r="H71" i="2" l="1"/>
  <c r="B75" i="5"/>
  <c r="F74" i="5"/>
  <c r="E51" i="5"/>
  <c r="H51" i="5" s="1"/>
  <c r="C52" i="5" s="1"/>
  <c r="D52" i="5" s="1"/>
  <c r="G52" i="5" s="1"/>
  <c r="C46" i="2" s="1"/>
  <c r="D46" i="2" s="1"/>
  <c r="B76" i="5" l="1"/>
  <c r="F75" i="5"/>
  <c r="H72" i="2"/>
  <c r="E52" i="5"/>
  <c r="H52" i="5" s="1"/>
  <c r="C53" i="5" s="1"/>
  <c r="D53" i="5" s="1"/>
  <c r="G53" i="5" s="1"/>
  <c r="C47" i="2" s="1"/>
  <c r="D47" i="2" s="1"/>
  <c r="H73" i="2" l="1"/>
  <c r="F76" i="5"/>
  <c r="B77" i="5"/>
  <c r="E53" i="5"/>
  <c r="H53" i="5" s="1"/>
  <c r="C54" i="5" s="1"/>
  <c r="D54" i="5" s="1"/>
  <c r="G54" i="5" s="1"/>
  <c r="C48" i="2" s="1"/>
  <c r="D48" i="2" s="1"/>
  <c r="B78" i="5" l="1"/>
  <c r="F77" i="5"/>
  <c r="H74" i="2"/>
  <c r="E54" i="5"/>
  <c r="H54" i="5" s="1"/>
  <c r="C55" i="5" s="1"/>
  <c r="H75" i="2" l="1"/>
  <c r="B79" i="5"/>
  <c r="F78" i="5"/>
  <c r="D55" i="5"/>
  <c r="G55" i="5" s="1"/>
  <c r="C49" i="2" s="1"/>
  <c r="D49" i="2" s="1"/>
  <c r="E55" i="5" l="1"/>
  <c r="H55" i="5" s="1"/>
  <c r="C56" i="5" s="1"/>
  <c r="D56" i="5" s="1"/>
  <c r="G56" i="5" s="1"/>
  <c r="C50" i="2" s="1"/>
  <c r="D50" i="2" s="1"/>
  <c r="B80" i="5"/>
  <c r="F79" i="5"/>
  <c r="H76" i="2"/>
  <c r="B81" i="5" l="1"/>
  <c r="F80" i="5"/>
  <c r="H77" i="2"/>
  <c r="E56" i="5"/>
  <c r="H56" i="5" s="1"/>
  <c r="C57" i="5" s="1"/>
  <c r="H78" i="2" l="1"/>
  <c r="F81" i="5"/>
  <c r="B82" i="5"/>
  <c r="D57" i="5"/>
  <c r="G57" i="5" s="1"/>
  <c r="C51" i="2" s="1"/>
  <c r="D51" i="2" s="1"/>
  <c r="E57" i="5" l="1"/>
  <c r="H57" i="5" s="1"/>
  <c r="C58" i="5" s="1"/>
  <c r="D58" i="5" s="1"/>
  <c r="G58" i="5" s="1"/>
  <c r="C52" i="2" s="1"/>
  <c r="D52" i="2" s="1"/>
  <c r="B83" i="5"/>
  <c r="F82" i="5"/>
  <c r="H79" i="2"/>
  <c r="H80" i="2" l="1"/>
  <c r="B84" i="5"/>
  <c r="F83" i="5"/>
  <c r="E58" i="5"/>
  <c r="H58" i="5" s="1"/>
  <c r="C59" i="5" s="1"/>
  <c r="D59" i="5" s="1"/>
  <c r="G59" i="5" s="1"/>
  <c r="C53" i="2" s="1"/>
  <c r="D53" i="2" s="1"/>
  <c r="F84" i="5" l="1"/>
  <c r="B85" i="5"/>
  <c r="H81" i="2"/>
  <c r="E59" i="5"/>
  <c r="H59" i="5" s="1"/>
  <c r="C60" i="5" s="1"/>
  <c r="D60" i="5" s="1"/>
  <c r="G60" i="5" s="1"/>
  <c r="C54" i="2" s="1"/>
  <c r="D54" i="2" s="1"/>
  <c r="B86" i="5" l="1"/>
  <c r="F85" i="5"/>
  <c r="H82" i="2"/>
  <c r="E60" i="5"/>
  <c r="H60" i="5" s="1"/>
  <c r="C61" i="5" s="1"/>
  <c r="H83" i="2" l="1"/>
  <c r="B87" i="5"/>
  <c r="F86" i="5"/>
  <c r="D61" i="5"/>
  <c r="G61" i="5" s="1"/>
  <c r="C55" i="2" s="1"/>
  <c r="D55" i="2" s="1"/>
  <c r="B88" i="5" l="1"/>
  <c r="F87" i="5"/>
  <c r="H84" i="2"/>
  <c r="E61" i="5"/>
  <c r="H61" i="5" s="1"/>
  <c r="C62" i="5" s="1"/>
  <c r="D62" i="5" s="1"/>
  <c r="G62" i="5" s="1"/>
  <c r="C56" i="2" s="1"/>
  <c r="D56" i="2" s="1"/>
  <c r="H85" i="2" l="1"/>
  <c r="F88" i="5"/>
  <c r="B89" i="5"/>
  <c r="E62" i="5"/>
  <c r="H62" i="5" s="1"/>
  <c r="C63" i="5" s="1"/>
  <c r="F89" i="5" l="1"/>
  <c r="B90" i="5"/>
  <c r="H86" i="2"/>
  <c r="D63" i="5"/>
  <c r="G63" i="5" s="1"/>
  <c r="C57" i="2" s="1"/>
  <c r="D57" i="2" s="1"/>
  <c r="H87" i="2" l="1"/>
  <c r="E63" i="5"/>
  <c r="H63" i="5" s="1"/>
  <c r="C64" i="5" s="1"/>
  <c r="D64" i="5" s="1"/>
  <c r="G64" i="5" s="1"/>
  <c r="C58" i="2" s="1"/>
  <c r="D58" i="2" s="1"/>
  <c r="F90" i="5"/>
  <c r="B91" i="5"/>
  <c r="F91" i="5" l="1"/>
  <c r="B92" i="5"/>
  <c r="H88" i="2"/>
  <c r="E64" i="5"/>
  <c r="H64" i="5" s="1"/>
  <c r="C65" i="5" s="1"/>
  <c r="H89" i="2" l="1"/>
  <c r="B93" i="5"/>
  <c r="F92" i="5"/>
  <c r="D65" i="5"/>
  <c r="G65" i="5" s="1"/>
  <c r="C59" i="2" s="1"/>
  <c r="D59" i="2" s="1"/>
  <c r="F93" i="5" l="1"/>
  <c r="B94" i="5"/>
  <c r="E65" i="5"/>
  <c r="H65" i="5" s="1"/>
  <c r="C66" i="5" s="1"/>
  <c r="D66" i="5" s="1"/>
  <c r="G66" i="5" s="1"/>
  <c r="C60" i="2" s="1"/>
  <c r="D60" i="2" s="1"/>
  <c r="H90" i="2"/>
  <c r="H91" i="2" l="1"/>
  <c r="F94" i="5"/>
  <c r="B95" i="5"/>
  <c r="E66" i="5"/>
  <c r="H66" i="5" s="1"/>
  <c r="C67" i="5" s="1"/>
  <c r="D67" i="5" s="1"/>
  <c r="G67" i="5" s="1"/>
  <c r="C61" i="2" s="1"/>
  <c r="D61" i="2" s="1"/>
  <c r="B96" i="5" l="1"/>
  <c r="F95" i="5"/>
  <c r="H92" i="2"/>
  <c r="E67" i="5"/>
  <c r="H67" i="5" s="1"/>
  <c r="C68" i="5" s="1"/>
  <c r="H93" i="2" l="1"/>
  <c r="F96" i="5"/>
  <c r="B97" i="5"/>
  <c r="D68" i="5"/>
  <c r="G68" i="5" s="1"/>
  <c r="C62" i="2" s="1"/>
  <c r="D62" i="2" s="1"/>
  <c r="F97" i="5" l="1"/>
  <c r="B98" i="5"/>
  <c r="H94" i="2"/>
  <c r="E68" i="5"/>
  <c r="H68" i="5" s="1"/>
  <c r="C69" i="5" s="1"/>
  <c r="D69" i="5" s="1"/>
  <c r="G69" i="5" s="1"/>
  <c r="C63" i="2" s="1"/>
  <c r="D63" i="2" s="1"/>
  <c r="H95" i="2" l="1"/>
  <c r="F98" i="5"/>
  <c r="B99" i="5"/>
  <c r="E69" i="5"/>
  <c r="H69" i="5" s="1"/>
  <c r="C70" i="5" s="1"/>
  <c r="B100" i="5" l="1"/>
  <c r="F99" i="5"/>
  <c r="H96" i="2"/>
  <c r="D70" i="5"/>
  <c r="G70" i="5" s="1"/>
  <c r="C64" i="2" s="1"/>
  <c r="D64" i="2" s="1"/>
  <c r="H97" i="2" l="1"/>
  <c r="B101" i="5"/>
  <c r="F100" i="5"/>
  <c r="E70" i="5"/>
  <c r="H70" i="5" s="1"/>
  <c r="C71" i="5" s="1"/>
  <c r="D71" i="5" s="1"/>
  <c r="G71" i="5" s="1"/>
  <c r="C65" i="2" s="1"/>
  <c r="D65" i="2" s="1"/>
  <c r="B102" i="5" l="1"/>
  <c r="F101" i="5"/>
  <c r="H98" i="2"/>
  <c r="E71" i="5"/>
  <c r="H71" i="5" s="1"/>
  <c r="C72" i="5" s="1"/>
  <c r="D72" i="5" s="1"/>
  <c r="G72" i="5" s="1"/>
  <c r="C66" i="2" s="1"/>
  <c r="D66" i="2" s="1"/>
  <c r="H99" i="2" l="1"/>
  <c r="B103" i="5"/>
  <c r="F102" i="5"/>
  <c r="E72" i="5"/>
  <c r="H72" i="5" s="1"/>
  <c r="C73" i="5" s="1"/>
  <c r="D73" i="5" s="1"/>
  <c r="G73" i="5" s="1"/>
  <c r="C67" i="2" s="1"/>
  <c r="D67" i="2" s="1"/>
  <c r="F103" i="5" l="1"/>
  <c r="B104" i="5"/>
  <c r="H100" i="2"/>
  <c r="E73" i="5"/>
  <c r="H73" i="5" s="1"/>
  <c r="C74" i="5" s="1"/>
  <c r="H101" i="2" l="1"/>
  <c r="B105" i="5"/>
  <c r="F104" i="5"/>
  <c r="D74" i="5"/>
  <c r="G74" i="5" s="1"/>
  <c r="C68" i="2" s="1"/>
  <c r="D68" i="2" s="1"/>
  <c r="B106" i="5" l="1"/>
  <c r="F105" i="5"/>
  <c r="H102" i="2"/>
  <c r="E74" i="5"/>
  <c r="H74" i="5" s="1"/>
  <c r="C75" i="5" s="1"/>
  <c r="H103" i="2" l="1"/>
  <c r="F106" i="5"/>
  <c r="B107" i="5"/>
  <c r="D75" i="5"/>
  <c r="G75" i="5" s="1"/>
  <c r="C69" i="2" s="1"/>
  <c r="D69" i="2" s="1"/>
  <c r="F107" i="5" l="1"/>
  <c r="B108" i="5"/>
  <c r="H104" i="2"/>
  <c r="E75" i="5"/>
  <c r="H75" i="5" s="1"/>
  <c r="C76" i="5" s="1"/>
  <c r="D76" i="5" s="1"/>
  <c r="G76" i="5" s="1"/>
  <c r="C70" i="2" s="1"/>
  <c r="D70" i="2" s="1"/>
  <c r="H105" i="2" l="1"/>
  <c r="F108" i="5"/>
  <c r="B109" i="5"/>
  <c r="E76" i="5"/>
  <c r="H76" i="5" s="1"/>
  <c r="C77" i="5" s="1"/>
  <c r="B110" i="5" l="1"/>
  <c r="F109" i="5"/>
  <c r="H106" i="2"/>
  <c r="D77" i="5"/>
  <c r="G77" i="5" s="1"/>
  <c r="C71" i="2" s="1"/>
  <c r="D71" i="2" s="1"/>
  <c r="H107" i="2" l="1"/>
  <c r="B111" i="5"/>
  <c r="F110" i="5"/>
  <c r="E77" i="5"/>
  <c r="H77" i="5" s="1"/>
  <c r="C78" i="5" s="1"/>
  <c r="F111" i="5" l="1"/>
  <c r="B112" i="5"/>
  <c r="H108" i="2"/>
  <c r="D78" i="5"/>
  <c r="G78" i="5" s="1"/>
  <c r="C72" i="2" s="1"/>
  <c r="D72" i="2" s="1"/>
  <c r="E78" i="5" l="1"/>
  <c r="H78" i="5" s="1"/>
  <c r="C79" i="5" s="1"/>
  <c r="D79" i="5" s="1"/>
  <c r="G79" i="5" s="1"/>
  <c r="C73" i="2" s="1"/>
  <c r="D73" i="2" s="1"/>
  <c r="H109" i="2"/>
  <c r="F112" i="5"/>
  <c r="B113" i="5"/>
  <c r="F113" i="5" l="1"/>
  <c r="B114" i="5"/>
  <c r="H110" i="2"/>
  <c r="E79" i="5"/>
  <c r="H79" i="5" s="1"/>
  <c r="C80" i="5" s="1"/>
  <c r="D80" i="5" s="1"/>
  <c r="G80" i="5" s="1"/>
  <c r="C74" i="2" s="1"/>
  <c r="D74" i="2" s="1"/>
  <c r="H111" i="2" l="1"/>
  <c r="B115" i="5"/>
  <c r="F114" i="5"/>
  <c r="E80" i="5"/>
  <c r="H80" i="5" s="1"/>
  <c r="C81" i="5" s="1"/>
  <c r="B116" i="5" l="1"/>
  <c r="F115" i="5"/>
  <c r="H112" i="2"/>
  <c r="D81" i="5"/>
  <c r="G81" i="5" s="1"/>
  <c r="C75" i="2" s="1"/>
  <c r="D75" i="2" s="1"/>
  <c r="H113" i="2" l="1"/>
  <c r="F116" i="5"/>
  <c r="B117" i="5"/>
  <c r="E81" i="5"/>
  <c r="H81" i="5" s="1"/>
  <c r="C82" i="5" s="1"/>
  <c r="B118" i="5" l="1"/>
  <c r="F117" i="5"/>
  <c r="H114" i="2"/>
  <c r="D82" i="5"/>
  <c r="G82" i="5" s="1"/>
  <c r="C76" i="2" s="1"/>
  <c r="D76" i="2" s="1"/>
  <c r="H115" i="2" l="1"/>
  <c r="F118" i="5"/>
  <c r="B119" i="5"/>
  <c r="E82" i="5"/>
  <c r="H82" i="5" s="1"/>
  <c r="C83" i="5" s="1"/>
  <c r="F119" i="5" l="1"/>
  <c r="B120" i="5"/>
  <c r="H116" i="2"/>
  <c r="D83" i="5"/>
  <c r="G83" i="5" s="1"/>
  <c r="C77" i="2" s="1"/>
  <c r="D77" i="2" s="1"/>
  <c r="H117" i="2" l="1"/>
  <c r="B121" i="5"/>
  <c r="F120" i="5"/>
  <c r="E83" i="5"/>
  <c r="H83" i="5" s="1"/>
  <c r="C84" i="5" s="1"/>
  <c r="F121" i="5" l="1"/>
  <c r="B122" i="5"/>
  <c r="H118" i="2"/>
  <c r="D84" i="5"/>
  <c r="G84" i="5" s="1"/>
  <c r="C78" i="2" s="1"/>
  <c r="D78" i="2" s="1"/>
  <c r="H119" i="2" l="1"/>
  <c r="F122" i="5"/>
  <c r="B123" i="5"/>
  <c r="E84" i="5"/>
  <c r="H84" i="5" s="1"/>
  <c r="C85" i="5" s="1"/>
  <c r="B124" i="5" l="1"/>
  <c r="F123" i="5"/>
  <c r="H120" i="2"/>
  <c r="D85" i="5"/>
  <c r="G85" i="5" s="1"/>
  <c r="C79" i="2" s="1"/>
  <c r="D79" i="2" s="1"/>
  <c r="E85" i="5" l="1"/>
  <c r="H85" i="5" s="1"/>
  <c r="C86" i="5" s="1"/>
  <c r="D86" i="5" s="1"/>
  <c r="G86" i="5" s="1"/>
  <c r="C80" i="2" s="1"/>
  <c r="D80" i="2" s="1"/>
  <c r="H121" i="2"/>
  <c r="B125" i="5"/>
  <c r="F124" i="5"/>
  <c r="B126" i="5" l="1"/>
  <c r="F125" i="5"/>
  <c r="H122" i="2"/>
  <c r="E86" i="5"/>
  <c r="H86" i="5" s="1"/>
  <c r="C87" i="5" s="1"/>
  <c r="H123" i="2" l="1"/>
  <c r="B127" i="5"/>
  <c r="F126" i="5"/>
  <c r="D87" i="5"/>
  <c r="G87" i="5" s="1"/>
  <c r="C81" i="2" s="1"/>
  <c r="D81" i="2" s="1"/>
  <c r="F127" i="5" l="1"/>
  <c r="B128" i="5"/>
  <c r="H124" i="2"/>
  <c r="E87" i="5"/>
  <c r="H87" i="5" s="1"/>
  <c r="C88" i="5" s="1"/>
  <c r="D88" i="5" s="1"/>
  <c r="G88" i="5" s="1"/>
  <c r="C82" i="2" s="1"/>
  <c r="D82" i="2" s="1"/>
  <c r="B129" i="5" l="1"/>
  <c r="F128" i="5"/>
  <c r="H125" i="2"/>
  <c r="E88" i="5"/>
  <c r="H88" i="5" s="1"/>
  <c r="C89" i="5" s="1"/>
  <c r="D89" i="5" s="1"/>
  <c r="G89" i="5" s="1"/>
  <c r="C83" i="2" s="1"/>
  <c r="D83" i="2" s="1"/>
  <c r="H126" i="2" l="1"/>
  <c r="F129" i="5"/>
  <c r="B130" i="5"/>
  <c r="E89" i="5"/>
  <c r="H89" i="5" s="1"/>
  <c r="C90" i="5" s="1"/>
  <c r="D90" i="5" s="1"/>
  <c r="G90" i="5" s="1"/>
  <c r="C84" i="2" s="1"/>
  <c r="D84" i="2" s="1"/>
  <c r="B131" i="5" l="1"/>
  <c r="F130" i="5"/>
  <c r="H127" i="2"/>
  <c r="E90" i="5"/>
  <c r="H90" i="5" s="1"/>
  <c r="C91" i="5" s="1"/>
  <c r="H128" i="2" l="1"/>
  <c r="B132" i="5"/>
  <c r="F131" i="5"/>
  <c r="D91" i="5"/>
  <c r="G91" i="5" s="1"/>
  <c r="C85" i="2" s="1"/>
  <c r="D85" i="2" s="1"/>
  <c r="F132" i="5" l="1"/>
  <c r="B133" i="5"/>
  <c r="H129" i="2"/>
  <c r="E91" i="5"/>
  <c r="H91" i="5" s="1"/>
  <c r="C92" i="5" s="1"/>
  <c r="D92" i="5" s="1"/>
  <c r="G92" i="5" s="1"/>
  <c r="C86" i="2" s="1"/>
  <c r="D86" i="2" s="1"/>
  <c r="B134" i="5" l="1"/>
  <c r="F133" i="5"/>
  <c r="H130" i="2"/>
  <c r="E92" i="5"/>
  <c r="H92" i="5" s="1"/>
  <c r="C93" i="5" s="1"/>
  <c r="D93" i="5" s="1"/>
  <c r="G93" i="5" s="1"/>
  <c r="C87" i="2" s="1"/>
  <c r="D87" i="2" s="1"/>
  <c r="H131" i="2" l="1"/>
  <c r="F134" i="5"/>
  <c r="B135" i="5"/>
  <c r="E93" i="5"/>
  <c r="H93" i="5" s="1"/>
  <c r="C94" i="5" s="1"/>
  <c r="F135" i="5" l="1"/>
  <c r="B136" i="5"/>
  <c r="H132" i="2"/>
  <c r="D94" i="5"/>
  <c r="G94" i="5" s="1"/>
  <c r="C88" i="2" s="1"/>
  <c r="D88" i="2" s="1"/>
  <c r="F136" i="5" l="1"/>
  <c r="B137" i="5"/>
  <c r="H133" i="2"/>
  <c r="E94" i="5"/>
  <c r="H94" i="5" s="1"/>
  <c r="C95" i="5" s="1"/>
  <c r="H134" i="2" l="1"/>
  <c r="B138" i="5"/>
  <c r="F137" i="5"/>
  <c r="D95" i="5"/>
  <c r="G95" i="5" s="1"/>
  <c r="C89" i="2" s="1"/>
  <c r="D89" i="2" s="1"/>
  <c r="E95" i="5" l="1"/>
  <c r="H95" i="5" s="1"/>
  <c r="C96" i="5" s="1"/>
  <c r="D96" i="5" s="1"/>
  <c r="G96" i="5" s="1"/>
  <c r="C90" i="2" s="1"/>
  <c r="D90" i="2" s="1"/>
  <c r="F138" i="5"/>
  <c r="B139" i="5"/>
  <c r="H135" i="2"/>
  <c r="H136" i="2" l="1"/>
  <c r="F139" i="5"/>
  <c r="B140" i="5"/>
  <c r="E96" i="5"/>
  <c r="H96" i="5" s="1"/>
  <c r="C97" i="5" s="1"/>
  <c r="F140" i="5" l="1"/>
  <c r="B141" i="5"/>
  <c r="H137" i="2"/>
  <c r="D97" i="5"/>
  <c r="G97" i="5" s="1"/>
  <c r="C91" i="2" s="1"/>
  <c r="D91" i="2" s="1"/>
  <c r="H138" i="2" l="1"/>
  <c r="F141" i="5"/>
  <c r="B142" i="5"/>
  <c r="E97" i="5"/>
  <c r="H97" i="5" s="1"/>
  <c r="C98" i="5" s="1"/>
  <c r="D98" i="5" s="1"/>
  <c r="G98" i="5" s="1"/>
  <c r="C92" i="2" s="1"/>
  <c r="D92" i="2" s="1"/>
  <c r="F142" i="5" l="1"/>
  <c r="B143" i="5"/>
  <c r="H139" i="2"/>
  <c r="E98" i="5"/>
  <c r="H98" i="5" s="1"/>
  <c r="C99" i="5" s="1"/>
  <c r="D99" i="5" s="1"/>
  <c r="G99" i="5" s="1"/>
  <c r="C93" i="2" s="1"/>
  <c r="D93" i="2" s="1"/>
  <c r="F143" i="5" l="1"/>
  <c r="B144" i="5"/>
  <c r="H140" i="2"/>
  <c r="E99" i="5"/>
  <c r="H99" i="5" s="1"/>
  <c r="C100" i="5" s="1"/>
  <c r="H141" i="2" l="1"/>
  <c r="F144" i="5"/>
  <c r="B145" i="5"/>
  <c r="D100" i="5"/>
  <c r="G100" i="5" s="1"/>
  <c r="C94" i="2" s="1"/>
  <c r="D94" i="2" s="1"/>
  <c r="B146" i="5" l="1"/>
  <c r="F145" i="5"/>
  <c r="H142" i="2"/>
  <c r="E100" i="5"/>
  <c r="H100" i="5" s="1"/>
  <c r="C101" i="5" s="1"/>
  <c r="H143" i="2" l="1"/>
  <c r="F146" i="5"/>
  <c r="B147" i="5"/>
  <c r="D101" i="5"/>
  <c r="G101" i="5" s="1"/>
  <c r="C95" i="2" s="1"/>
  <c r="D95" i="2" s="1"/>
  <c r="B148" i="5" l="1"/>
  <c r="F147" i="5"/>
  <c r="H144" i="2"/>
  <c r="E101" i="5"/>
  <c r="H101" i="5" s="1"/>
  <c r="C102" i="5" s="1"/>
  <c r="H145" i="2" l="1"/>
  <c r="F148" i="5"/>
  <c r="B149" i="5"/>
  <c r="D102" i="5"/>
  <c r="G102" i="5" s="1"/>
  <c r="C96" i="2" s="1"/>
  <c r="D96" i="2" s="1"/>
  <c r="B150" i="5" l="1"/>
  <c r="F149" i="5"/>
  <c r="H146" i="2"/>
  <c r="E102" i="5"/>
  <c r="H102" i="5" s="1"/>
  <c r="C103" i="5" s="1"/>
  <c r="D103" i="5" s="1"/>
  <c r="G103" i="5" s="1"/>
  <c r="C97" i="2" s="1"/>
  <c r="D97" i="2" s="1"/>
  <c r="H147" i="2" l="1"/>
  <c r="F150" i="5"/>
  <c r="B151" i="5"/>
  <c r="E103" i="5"/>
  <c r="H103" i="5" s="1"/>
  <c r="C104" i="5" s="1"/>
  <c r="D104" i="5" s="1"/>
  <c r="F151" i="5" l="1"/>
  <c r="B152" i="5"/>
  <c r="H148" i="2"/>
  <c r="G104" i="5"/>
  <c r="C98" i="2" s="1"/>
  <c r="D98" i="2" s="1"/>
  <c r="E104" i="5"/>
  <c r="H104" i="5" l="1"/>
  <c r="C105" i="5" s="1"/>
  <c r="D105" i="5" s="1"/>
  <c r="G105" i="5" s="1"/>
  <c r="C99" i="2" s="1"/>
  <c r="D99" i="2" s="1"/>
  <c r="F152" i="5"/>
  <c r="B153" i="5"/>
  <c r="H149" i="2"/>
  <c r="B154" i="5" l="1"/>
  <c r="F153" i="5"/>
  <c r="H150" i="2"/>
  <c r="E105" i="5"/>
  <c r="H105" i="5" s="1"/>
  <c r="C106" i="5" s="1"/>
  <c r="D106" i="5" s="1"/>
  <c r="G106" i="5" s="1"/>
  <c r="C100" i="2" s="1"/>
  <c r="D100" i="2" s="1"/>
  <c r="H151" i="2" l="1"/>
  <c r="B155" i="5"/>
  <c r="F154" i="5"/>
  <c r="E106" i="5"/>
  <c r="H106" i="5" s="1"/>
  <c r="C107" i="5" s="1"/>
  <c r="D107" i="5" s="1"/>
  <c r="G107" i="5" s="1"/>
  <c r="C101" i="2" s="1"/>
  <c r="D101" i="2" s="1"/>
  <c r="B156" i="5" l="1"/>
  <c r="F155" i="5"/>
  <c r="H152" i="2"/>
  <c r="E107" i="5"/>
  <c r="H107" i="5" s="1"/>
  <c r="C108" i="5" s="1"/>
  <c r="D108" i="5" s="1"/>
  <c r="G108" i="5" s="1"/>
  <c r="C102" i="2" s="1"/>
  <c r="D102" i="2" s="1"/>
  <c r="H153" i="2" l="1"/>
  <c r="B157" i="5"/>
  <c r="F156" i="5"/>
  <c r="E108" i="5"/>
  <c r="H108" i="5" s="1"/>
  <c r="C109" i="5" s="1"/>
  <c r="B158" i="5" l="1"/>
  <c r="F157" i="5"/>
  <c r="H154" i="2"/>
  <c r="D109" i="5"/>
  <c r="G109" i="5" s="1"/>
  <c r="C103" i="2" s="1"/>
  <c r="D103" i="2" s="1"/>
  <c r="H155" i="2" l="1"/>
  <c r="F158" i="5"/>
  <c r="B159" i="5"/>
  <c r="E109" i="5"/>
  <c r="H109" i="5" s="1"/>
  <c r="C110" i="5" s="1"/>
  <c r="D110" i="5" s="1"/>
  <c r="G110" i="5" s="1"/>
  <c r="C104" i="2" s="1"/>
  <c r="D104" i="2" s="1"/>
  <c r="B160" i="5" l="1"/>
  <c r="F159" i="5"/>
  <c r="H156" i="2"/>
  <c r="E110" i="5"/>
  <c r="H110" i="5" s="1"/>
  <c r="C111" i="5" s="1"/>
  <c r="D111" i="5" s="1"/>
  <c r="G111" i="5" s="1"/>
  <c r="C105" i="2" s="1"/>
  <c r="D105" i="2" s="1"/>
  <c r="H157" i="2" l="1"/>
  <c r="F160" i="5"/>
  <c r="B161" i="5"/>
  <c r="E111" i="5"/>
  <c r="H111" i="5" s="1"/>
  <c r="C112" i="5" s="1"/>
  <c r="D112" i="5" s="1"/>
  <c r="G112" i="5" s="1"/>
  <c r="C106" i="2" s="1"/>
  <c r="D106" i="2" s="1"/>
  <c r="B162" i="5" l="1"/>
  <c r="F161" i="5"/>
  <c r="H158" i="2"/>
  <c r="E112" i="5"/>
  <c r="H112" i="5" s="1"/>
  <c r="C113" i="5" s="1"/>
  <c r="D113" i="5" s="1"/>
  <c r="G113" i="5" s="1"/>
  <c r="C107" i="2" s="1"/>
  <c r="D107" i="2" s="1"/>
  <c r="H159" i="2" l="1"/>
  <c r="F162" i="5"/>
  <c r="B163" i="5"/>
  <c r="E113" i="5"/>
  <c r="H113" i="5" s="1"/>
  <c r="C114" i="5" s="1"/>
  <c r="B164" i="5" l="1"/>
  <c r="F163" i="5"/>
  <c r="H160" i="2"/>
  <c r="D114" i="5"/>
  <c r="G114" i="5" s="1"/>
  <c r="C108" i="2" s="1"/>
  <c r="D108" i="2" s="1"/>
  <c r="H161" i="2" l="1"/>
  <c r="B165" i="5"/>
  <c r="F164" i="5"/>
  <c r="E114" i="5"/>
  <c r="H114" i="5" s="1"/>
  <c r="C115" i="5" s="1"/>
  <c r="F165" i="5" l="1"/>
  <c r="B166" i="5"/>
  <c r="H162" i="2"/>
  <c r="D115" i="5"/>
  <c r="G115" i="5" s="1"/>
  <c r="C109" i="2" s="1"/>
  <c r="D109" i="2" s="1"/>
  <c r="F166" i="5" l="1"/>
  <c r="B167" i="5"/>
  <c r="H163" i="2"/>
  <c r="E115" i="5"/>
  <c r="H115" i="5" s="1"/>
  <c r="C116" i="5" s="1"/>
  <c r="D116" i="5" s="1"/>
  <c r="G116" i="5" s="1"/>
  <c r="C110" i="2" s="1"/>
  <c r="D110" i="2" s="1"/>
  <c r="B168" i="5" l="1"/>
  <c r="F167" i="5"/>
  <c r="H164" i="2"/>
  <c r="E116" i="5"/>
  <c r="H116" i="5" s="1"/>
  <c r="C117" i="5" s="1"/>
  <c r="D117" i="5" s="1"/>
  <c r="G117" i="5" s="1"/>
  <c r="C111" i="2" s="1"/>
  <c r="D111" i="2" s="1"/>
  <c r="H165" i="2" l="1"/>
  <c r="B169" i="5"/>
  <c r="F168" i="5"/>
  <c r="E117" i="5"/>
  <c r="H117" i="5" s="1"/>
  <c r="C118" i="5" s="1"/>
  <c r="D118" i="5" s="1"/>
  <c r="G118" i="5" s="1"/>
  <c r="C112" i="2" s="1"/>
  <c r="D112" i="2" s="1"/>
  <c r="F169" i="5" l="1"/>
  <c r="B170" i="5"/>
  <c r="H166" i="2"/>
  <c r="E118" i="5"/>
  <c r="H118" i="5" s="1"/>
  <c r="C119" i="5" s="1"/>
  <c r="D119" i="5" s="1"/>
  <c r="G119" i="5" s="1"/>
  <c r="C113" i="2" s="1"/>
  <c r="D113" i="2" s="1"/>
  <c r="H167" i="2" l="1"/>
  <c r="F170" i="5"/>
  <c r="B171" i="5"/>
  <c r="E119" i="5"/>
  <c r="H119" i="5" s="1"/>
  <c r="C120" i="5" s="1"/>
  <c r="D120" i="5" s="1"/>
  <c r="G120" i="5" s="1"/>
  <c r="C114" i="2" s="1"/>
  <c r="D114" i="2" s="1"/>
  <c r="B172" i="5" l="1"/>
  <c r="F171" i="5"/>
  <c r="H168" i="2"/>
  <c r="E120" i="5"/>
  <c r="H120" i="5" s="1"/>
  <c r="C121" i="5" s="1"/>
  <c r="D121" i="5" s="1"/>
  <c r="H169" i="2" l="1"/>
  <c r="F172" i="5"/>
  <c r="B173" i="5"/>
  <c r="G121" i="5"/>
  <c r="C115" i="2" s="1"/>
  <c r="D115" i="2" s="1"/>
  <c r="E121" i="5"/>
  <c r="F173" i="5" l="1"/>
  <c r="B174" i="5"/>
  <c r="H170" i="2"/>
  <c r="H121" i="5"/>
  <c r="C122" i="5" s="1"/>
  <c r="D122" i="5" s="1"/>
  <c r="G122" i="5" s="1"/>
  <c r="C116" i="2" s="1"/>
  <c r="D116" i="2" s="1"/>
  <c r="H171" i="2" l="1"/>
  <c r="B175" i="5"/>
  <c r="F174" i="5"/>
  <c r="E122" i="5"/>
  <c r="H122" i="5" s="1"/>
  <c r="C123" i="5" s="1"/>
  <c r="D123" i="5" s="1"/>
  <c r="G123" i="5" s="1"/>
  <c r="C117" i="2" s="1"/>
  <c r="D117" i="2" s="1"/>
  <c r="B176" i="5" l="1"/>
  <c r="F175" i="5"/>
  <c r="H172" i="2"/>
  <c r="E123" i="5"/>
  <c r="H123" i="5" s="1"/>
  <c r="C124" i="5" s="1"/>
  <c r="D124" i="5" s="1"/>
  <c r="G124" i="5" s="1"/>
  <c r="C118" i="2" s="1"/>
  <c r="D118" i="2" s="1"/>
  <c r="H173" i="2" l="1"/>
  <c r="B177" i="5"/>
  <c r="F176" i="5"/>
  <c r="E124" i="5"/>
  <c r="H124" i="5" s="1"/>
  <c r="C125" i="5" s="1"/>
  <c r="D125" i="5" s="1"/>
  <c r="G125" i="5" s="1"/>
  <c r="C119" i="2" s="1"/>
  <c r="D119" i="2" s="1"/>
  <c r="B178" i="5" l="1"/>
  <c r="F177" i="5"/>
  <c r="H174" i="2"/>
  <c r="E125" i="5"/>
  <c r="H125" i="5" s="1"/>
  <c r="C126" i="5" s="1"/>
  <c r="H175" i="2" l="1"/>
  <c r="B179" i="5"/>
  <c r="F178" i="5"/>
  <c r="D126" i="5"/>
  <c r="G126" i="5" s="1"/>
  <c r="C120" i="2" s="1"/>
  <c r="D120" i="2" s="1"/>
  <c r="E126" i="5" l="1"/>
  <c r="H126" i="5" s="1"/>
  <c r="C127" i="5" s="1"/>
  <c r="D127" i="5" s="1"/>
  <c r="G127" i="5" s="1"/>
  <c r="C121" i="2" s="1"/>
  <c r="D121" i="2" s="1"/>
  <c r="F179" i="5"/>
  <c r="B180" i="5"/>
  <c r="H176" i="2"/>
  <c r="F180" i="5" l="1"/>
  <c r="B181" i="5"/>
  <c r="E127" i="5"/>
  <c r="H127" i="5" s="1"/>
  <c r="C128" i="5" s="1"/>
  <c r="D128" i="5" s="1"/>
  <c r="G128" i="5" s="1"/>
  <c r="C122" i="2" s="1"/>
  <c r="H177" i="2"/>
  <c r="D122" i="2" l="1"/>
  <c r="B182" i="5"/>
  <c r="F181" i="5"/>
  <c r="H178" i="2"/>
  <c r="E128" i="5"/>
  <c r="H128" i="5" s="1"/>
  <c r="C129" i="5" s="1"/>
  <c r="D129" i="5" s="1"/>
  <c r="G129" i="5" s="1"/>
  <c r="C123" i="2" s="1"/>
  <c r="E3" i="2"/>
  <c r="F3" i="2" s="1"/>
  <c r="I3" i="2" s="1"/>
  <c r="D123" i="2" l="1"/>
  <c r="E123" i="2" s="1"/>
  <c r="E122" i="2"/>
  <c r="H179" i="2"/>
  <c r="F182" i="5"/>
  <c r="B183" i="5"/>
  <c r="E129" i="5"/>
  <c r="H129" i="5" s="1"/>
  <c r="C130" i="5" s="1"/>
  <c r="D130" i="5" s="1"/>
  <c r="E4" i="2"/>
  <c r="F4" i="2" s="1"/>
  <c r="I4" i="2" s="1"/>
  <c r="F183" i="5" l="1"/>
  <c r="B184" i="5"/>
  <c r="H180" i="2"/>
  <c r="G130" i="5"/>
  <c r="C124" i="2" s="1"/>
  <c r="E130" i="5"/>
  <c r="E5" i="2"/>
  <c r="F5" i="2" s="1"/>
  <c r="I5" i="2" s="1"/>
  <c r="H130" i="5" l="1"/>
  <c r="C131" i="5" s="1"/>
  <c r="D131" i="5" s="1"/>
  <c r="G131" i="5" s="1"/>
  <c r="C125" i="2" s="1"/>
  <c r="D124" i="2"/>
  <c r="F184" i="5"/>
  <c r="B185" i="5"/>
  <c r="H181" i="2"/>
  <c r="E131" i="5"/>
  <c r="H131" i="5" s="1"/>
  <c r="C132" i="5" s="1"/>
  <c r="E6" i="2"/>
  <c r="F6" i="2" s="1"/>
  <c r="I6" i="2" s="1"/>
  <c r="D125" i="2" l="1"/>
  <c r="E125" i="2" s="1"/>
  <c r="E124" i="2"/>
  <c r="B186" i="5"/>
  <c r="F185" i="5"/>
  <c r="H182" i="2"/>
  <c r="D132" i="5"/>
  <c r="G132" i="5" s="1"/>
  <c r="C126" i="2" s="1"/>
  <c r="E7" i="2"/>
  <c r="F7" i="2" s="1"/>
  <c r="I7" i="2" s="1"/>
  <c r="D126" i="2" l="1"/>
  <c r="H183" i="2"/>
  <c r="B187" i="5"/>
  <c r="F186" i="5"/>
  <c r="E132" i="5"/>
  <c r="H132" i="5" s="1"/>
  <c r="C133" i="5" s="1"/>
  <c r="D133" i="5" s="1"/>
  <c r="G133" i="5" s="1"/>
  <c r="C127" i="2" s="1"/>
  <c r="E8" i="2"/>
  <c r="F8" i="2" s="1"/>
  <c r="I8" i="2" s="1"/>
  <c r="D127" i="2" l="1"/>
  <c r="E126" i="2"/>
  <c r="B188" i="5"/>
  <c r="F187" i="5"/>
  <c r="H184" i="2"/>
  <c r="E133" i="5"/>
  <c r="H133" i="5" s="1"/>
  <c r="C134" i="5" s="1"/>
  <c r="E9" i="2"/>
  <c r="F9" i="2" s="1"/>
  <c r="I9" i="2" s="1"/>
  <c r="E127" i="2" l="1"/>
  <c r="H185" i="2"/>
  <c r="B189" i="5"/>
  <c r="F188" i="5"/>
  <c r="D134" i="5"/>
  <c r="G134" i="5" s="1"/>
  <c r="C128" i="2" s="1"/>
  <c r="E10" i="2"/>
  <c r="F10" i="2" s="1"/>
  <c r="I10" i="2" s="1"/>
  <c r="D128" i="2" l="1"/>
  <c r="E134" i="5"/>
  <c r="H134" i="5" s="1"/>
  <c r="C135" i="5" s="1"/>
  <c r="D135" i="5" s="1"/>
  <c r="G135" i="5" s="1"/>
  <c r="C129" i="2" s="1"/>
  <c r="B190" i="5"/>
  <c r="F189" i="5"/>
  <c r="H186" i="2"/>
  <c r="E11" i="2"/>
  <c r="F11" i="2" s="1"/>
  <c r="I11" i="2" s="1"/>
  <c r="D129" i="2" l="1"/>
  <c r="E128" i="2"/>
  <c r="E135" i="5"/>
  <c r="H135" i="5" s="1"/>
  <c r="C136" i="5" s="1"/>
  <c r="D136" i="5" s="1"/>
  <c r="G136" i="5" s="1"/>
  <c r="C130" i="2" s="1"/>
  <c r="H187" i="2"/>
  <c r="B191" i="5"/>
  <c r="F190" i="5"/>
  <c r="E12" i="2"/>
  <c r="F12" i="2" s="1"/>
  <c r="I12" i="2" s="1"/>
  <c r="D130" i="2" l="1"/>
  <c r="E129" i="2"/>
  <c r="E136" i="5"/>
  <c r="H136" i="5" s="1"/>
  <c r="C137" i="5" s="1"/>
  <c r="D137" i="5" s="1"/>
  <c r="G137" i="5" s="1"/>
  <c r="C131" i="2" s="1"/>
  <c r="H188" i="2"/>
  <c r="F191" i="5"/>
  <c r="B192" i="5"/>
  <c r="E13" i="2"/>
  <c r="F13" i="2" s="1"/>
  <c r="I13" i="2" s="1"/>
  <c r="D131" i="2" l="1"/>
  <c r="E130" i="2"/>
  <c r="F192" i="5"/>
  <c r="B193" i="5"/>
  <c r="H189" i="2"/>
  <c r="E137" i="5"/>
  <c r="H137" i="5" s="1"/>
  <c r="C138" i="5" s="1"/>
  <c r="E14" i="2"/>
  <c r="F14" i="2" s="1"/>
  <c r="I14" i="2" s="1"/>
  <c r="E131" i="2" l="1"/>
  <c r="F193" i="5"/>
  <c r="B194" i="5"/>
  <c r="H190" i="2"/>
  <c r="D138" i="5"/>
  <c r="G138" i="5" s="1"/>
  <c r="C132" i="2" s="1"/>
  <c r="E15" i="2"/>
  <c r="F15" i="2" s="1"/>
  <c r="I15" i="2" s="1"/>
  <c r="D132" i="2" l="1"/>
  <c r="B195" i="5"/>
  <c r="F194" i="5"/>
  <c r="H191" i="2"/>
  <c r="E138" i="5"/>
  <c r="H138" i="5" s="1"/>
  <c r="C139" i="5" s="1"/>
  <c r="E16" i="2"/>
  <c r="F16" i="2" s="1"/>
  <c r="I16" i="2" s="1"/>
  <c r="E132" i="2" l="1"/>
  <c r="H192" i="2"/>
  <c r="F195" i="5"/>
  <c r="B196" i="5"/>
  <c r="D139" i="5"/>
  <c r="G139" i="5" s="1"/>
  <c r="C133" i="2" s="1"/>
  <c r="E17" i="2"/>
  <c r="F17" i="2" s="1"/>
  <c r="I17" i="2" s="1"/>
  <c r="D133" i="2" l="1"/>
  <c r="B197" i="5"/>
  <c r="F196" i="5"/>
  <c r="H193" i="2"/>
  <c r="E139" i="5"/>
  <c r="H139" i="5" s="1"/>
  <c r="C140" i="5" s="1"/>
  <c r="E18" i="2"/>
  <c r="F18" i="2" s="1"/>
  <c r="I18" i="2" s="1"/>
  <c r="E133" i="2" l="1"/>
  <c r="H194" i="2"/>
  <c r="B198" i="5"/>
  <c r="F197" i="5"/>
  <c r="D140" i="5"/>
  <c r="G140" i="5" s="1"/>
  <c r="C134" i="2" s="1"/>
  <c r="E19" i="2"/>
  <c r="F19" i="2" s="1"/>
  <c r="I19" i="2" s="1"/>
  <c r="D134" i="2" l="1"/>
  <c r="B199" i="5"/>
  <c r="F198" i="5"/>
  <c r="H195" i="2"/>
  <c r="E140" i="5"/>
  <c r="H140" i="5" s="1"/>
  <c r="C141" i="5" s="1"/>
  <c r="E20" i="2"/>
  <c r="F20" i="2" s="1"/>
  <c r="I20" i="2" s="1"/>
  <c r="E134" i="2" l="1"/>
  <c r="H196" i="2"/>
  <c r="B200" i="5"/>
  <c r="F199" i="5"/>
  <c r="D141" i="5"/>
  <c r="G141" i="5" s="1"/>
  <c r="C135" i="2" s="1"/>
  <c r="E21" i="2"/>
  <c r="F21" i="2" s="1"/>
  <c r="I21" i="2" s="1"/>
  <c r="E141" i="5" l="1"/>
  <c r="H141" i="5" s="1"/>
  <c r="C142" i="5" s="1"/>
  <c r="D142" i="5" s="1"/>
  <c r="G142" i="5" s="1"/>
  <c r="C136" i="2" s="1"/>
  <c r="D135" i="2"/>
  <c r="F200" i="5"/>
  <c r="B201" i="5"/>
  <c r="H197" i="2"/>
  <c r="E22" i="2"/>
  <c r="F22" i="2" s="1"/>
  <c r="I22" i="2" s="1"/>
  <c r="E142" i="5" l="1"/>
  <c r="H142" i="5" s="1"/>
  <c r="C143" i="5" s="1"/>
  <c r="D136" i="2"/>
  <c r="E135" i="2"/>
  <c r="F201" i="5"/>
  <c r="B202" i="5"/>
  <c r="H198" i="2"/>
  <c r="D143" i="5"/>
  <c r="G143" i="5" s="1"/>
  <c r="C137" i="2" s="1"/>
  <c r="E23" i="2"/>
  <c r="F23" i="2" s="1"/>
  <c r="I23" i="2" s="1"/>
  <c r="D137" i="2" l="1"/>
  <c r="E136" i="2"/>
  <c r="B203" i="5"/>
  <c r="F202" i="5"/>
  <c r="H199" i="2"/>
  <c r="E143" i="5"/>
  <c r="H143" i="5" s="1"/>
  <c r="C144" i="5" s="1"/>
  <c r="E24" i="2"/>
  <c r="F24" i="2" s="1"/>
  <c r="I24" i="2" s="1"/>
  <c r="E137" i="2" l="1"/>
  <c r="H200" i="2"/>
  <c r="B204" i="5"/>
  <c r="F203" i="5"/>
  <c r="D144" i="5"/>
  <c r="G144" i="5" s="1"/>
  <c r="C138" i="2" s="1"/>
  <c r="E25" i="2"/>
  <c r="F25" i="2" s="1"/>
  <c r="I25" i="2" s="1"/>
  <c r="D138" i="2" l="1"/>
  <c r="B205" i="5"/>
  <c r="F204" i="5"/>
  <c r="H201" i="2"/>
  <c r="E144" i="5"/>
  <c r="H144" i="5" s="1"/>
  <c r="C145" i="5" s="1"/>
  <c r="E26" i="2"/>
  <c r="F26" i="2" s="1"/>
  <c r="I26" i="2" s="1"/>
  <c r="E138" i="2" l="1"/>
  <c r="H202" i="2"/>
  <c r="B206" i="5"/>
  <c r="F205" i="5"/>
  <c r="D145" i="5"/>
  <c r="G145" i="5" s="1"/>
  <c r="C139" i="2" s="1"/>
  <c r="E27" i="2"/>
  <c r="F27" i="2" s="1"/>
  <c r="I27" i="2" s="1"/>
  <c r="D139" i="2" l="1"/>
  <c r="B207" i="5"/>
  <c r="F206" i="5"/>
  <c r="H203" i="2"/>
  <c r="E145" i="5"/>
  <c r="H145" i="5" s="1"/>
  <c r="C146" i="5" s="1"/>
  <c r="D146" i="5" s="1"/>
  <c r="E28" i="2"/>
  <c r="F28" i="2" s="1"/>
  <c r="I28" i="2" s="1"/>
  <c r="E139" i="2" l="1"/>
  <c r="G146" i="5"/>
  <c r="C140" i="2" s="1"/>
  <c r="E146" i="5"/>
  <c r="H204" i="2"/>
  <c r="F207" i="5"/>
  <c r="B208" i="5"/>
  <c r="E29" i="2"/>
  <c r="F29" i="2" s="1"/>
  <c r="I29" i="2" s="1"/>
  <c r="H146" i="5" l="1"/>
  <c r="C147" i="5" s="1"/>
  <c r="D140" i="2"/>
  <c r="F208" i="5"/>
  <c r="B209" i="5"/>
  <c r="H205" i="2"/>
  <c r="D147" i="5"/>
  <c r="G147" i="5" s="1"/>
  <c r="C141" i="2" s="1"/>
  <c r="E30" i="2"/>
  <c r="F30" i="2" s="1"/>
  <c r="I30" i="2" s="1"/>
  <c r="D141" i="2" l="1"/>
  <c r="E140" i="2"/>
  <c r="H206" i="2"/>
  <c r="F209" i="5"/>
  <c r="B210" i="5"/>
  <c r="E147" i="5"/>
  <c r="H147" i="5" s="1"/>
  <c r="C148" i="5" s="1"/>
  <c r="D148" i="5" s="1"/>
  <c r="G148" i="5" s="1"/>
  <c r="C142" i="2" s="1"/>
  <c r="E31" i="2"/>
  <c r="F31" i="2" s="1"/>
  <c r="I31" i="2" s="1"/>
  <c r="D142" i="2" l="1"/>
  <c r="E141" i="2"/>
  <c r="E148" i="5"/>
  <c r="H148" i="5" s="1"/>
  <c r="C149" i="5" s="1"/>
  <c r="D149" i="5" s="1"/>
  <c r="G149" i="5" s="1"/>
  <c r="C143" i="2" s="1"/>
  <c r="F210" i="5"/>
  <c r="B211" i="5"/>
  <c r="H207" i="2"/>
  <c r="E32" i="2"/>
  <c r="F32" i="2" s="1"/>
  <c r="I32" i="2" s="1"/>
  <c r="D143" i="2" l="1"/>
  <c r="E149" i="5"/>
  <c r="H149" i="5" s="1"/>
  <c r="C150" i="5" s="1"/>
  <c r="D150" i="5" s="1"/>
  <c r="G150" i="5" s="1"/>
  <c r="C144" i="2" s="1"/>
  <c r="E142" i="2"/>
  <c r="H208" i="2"/>
  <c r="F211" i="5"/>
  <c r="B212" i="5"/>
  <c r="E33" i="2"/>
  <c r="F33" i="2" s="1"/>
  <c r="I33" i="2" s="1"/>
  <c r="D144" i="2" l="1"/>
  <c r="E143" i="2"/>
  <c r="E150" i="5"/>
  <c r="H150" i="5" s="1"/>
  <c r="C151" i="5" s="1"/>
  <c r="D151" i="5" s="1"/>
  <c r="G151" i="5" s="1"/>
  <c r="C145" i="2" s="1"/>
  <c r="F212" i="5"/>
  <c r="B213" i="5"/>
  <c r="H209" i="2"/>
  <c r="E34" i="2"/>
  <c r="F34" i="2" s="1"/>
  <c r="I34" i="2" s="1"/>
  <c r="D145" i="2" l="1"/>
  <c r="E144" i="2"/>
  <c r="H210" i="2"/>
  <c r="F213" i="5"/>
  <c r="B214" i="5"/>
  <c r="E151" i="5"/>
  <c r="H151" i="5" s="1"/>
  <c r="C152" i="5" s="1"/>
  <c r="E35" i="2"/>
  <c r="F35" i="2" s="1"/>
  <c r="I35" i="2" s="1"/>
  <c r="E145" i="2" l="1"/>
  <c r="F214" i="5"/>
  <c r="B215" i="5"/>
  <c r="H211" i="2"/>
  <c r="D152" i="5"/>
  <c r="G152" i="5" s="1"/>
  <c r="C146" i="2" s="1"/>
  <c r="E36" i="2"/>
  <c r="F36" i="2" s="1"/>
  <c r="I36" i="2" s="1"/>
  <c r="D146" i="2" l="1"/>
  <c r="B216" i="5"/>
  <c r="F215" i="5"/>
  <c r="H212" i="2"/>
  <c r="E152" i="5"/>
  <c r="H152" i="5" s="1"/>
  <c r="C153" i="5" s="1"/>
  <c r="E37" i="2"/>
  <c r="F37" i="2" s="1"/>
  <c r="I37" i="2" s="1"/>
  <c r="E146" i="2" l="1"/>
  <c r="H213" i="2"/>
  <c r="B217" i="5"/>
  <c r="F216" i="5"/>
  <c r="D153" i="5"/>
  <c r="G153" i="5" s="1"/>
  <c r="C147" i="2" s="1"/>
  <c r="E38" i="2"/>
  <c r="F38" i="2" s="1"/>
  <c r="I38" i="2" s="1"/>
  <c r="D147" i="2" l="1"/>
  <c r="F217" i="5"/>
  <c r="B218" i="5"/>
  <c r="H214" i="2"/>
  <c r="E153" i="5"/>
  <c r="H153" i="5" s="1"/>
  <c r="C154" i="5" s="1"/>
  <c r="D154" i="5" s="1"/>
  <c r="G154" i="5" s="1"/>
  <c r="C148" i="2" s="1"/>
  <c r="E39" i="2"/>
  <c r="F39" i="2" s="1"/>
  <c r="I39" i="2" s="1"/>
  <c r="D148" i="2" l="1"/>
  <c r="E147" i="2"/>
  <c r="H215" i="2"/>
  <c r="F218" i="5"/>
  <c r="B219" i="5"/>
  <c r="E154" i="5"/>
  <c r="H154" i="5" s="1"/>
  <c r="C155" i="5" s="1"/>
  <c r="E40" i="2"/>
  <c r="F40" i="2" s="1"/>
  <c r="I40" i="2" s="1"/>
  <c r="E148" i="2" l="1"/>
  <c r="B220" i="5"/>
  <c r="F219" i="5"/>
  <c r="H216" i="2"/>
  <c r="D155" i="5"/>
  <c r="G155" i="5" s="1"/>
  <c r="C149" i="2" s="1"/>
  <c r="E41" i="2"/>
  <c r="F41" i="2" s="1"/>
  <c r="I41" i="2" s="1"/>
  <c r="D149" i="2" l="1"/>
  <c r="E155" i="5"/>
  <c r="H155" i="5" s="1"/>
  <c r="C156" i="5" s="1"/>
  <c r="D156" i="5" s="1"/>
  <c r="G156" i="5" s="1"/>
  <c r="C150" i="2" s="1"/>
  <c r="H217" i="2"/>
  <c r="B221" i="5"/>
  <c r="F220" i="5"/>
  <c r="E42" i="2"/>
  <c r="F42" i="2" s="1"/>
  <c r="I42" i="2" s="1"/>
  <c r="D150" i="2" l="1"/>
  <c r="E149" i="2"/>
  <c r="B222" i="5"/>
  <c r="F221" i="5"/>
  <c r="H218" i="2"/>
  <c r="E156" i="5"/>
  <c r="H156" i="5" s="1"/>
  <c r="C157" i="5" s="1"/>
  <c r="E43" i="2"/>
  <c r="F43" i="2" s="1"/>
  <c r="I43" i="2" s="1"/>
  <c r="E150" i="2" l="1"/>
  <c r="H219" i="2"/>
  <c r="F222" i="5"/>
  <c r="B223" i="5"/>
  <c r="D157" i="5"/>
  <c r="G157" i="5" s="1"/>
  <c r="C151" i="2" s="1"/>
  <c r="E44" i="2"/>
  <c r="F44" i="2" s="1"/>
  <c r="I44" i="2" s="1"/>
  <c r="E157" i="5" l="1"/>
  <c r="H157" i="5" s="1"/>
  <c r="C158" i="5" s="1"/>
  <c r="D151" i="2"/>
  <c r="F223" i="5"/>
  <c r="B224" i="5"/>
  <c r="H220" i="2"/>
  <c r="D158" i="5"/>
  <c r="G158" i="5" s="1"/>
  <c r="C152" i="2" s="1"/>
  <c r="E45" i="2"/>
  <c r="F45" i="2" s="1"/>
  <c r="I45" i="2" s="1"/>
  <c r="E158" i="5" l="1"/>
  <c r="H158" i="5" s="1"/>
  <c r="C159" i="5" s="1"/>
  <c r="D152" i="2"/>
  <c r="E151" i="2"/>
  <c r="F224" i="5"/>
  <c r="B225" i="5"/>
  <c r="H221" i="2"/>
  <c r="D159" i="5"/>
  <c r="G159" i="5" s="1"/>
  <c r="C153" i="2" s="1"/>
  <c r="E46" i="2"/>
  <c r="F46" i="2" s="1"/>
  <c r="I46" i="2" s="1"/>
  <c r="D153" i="2" l="1"/>
  <c r="E152" i="2"/>
  <c r="B226" i="5"/>
  <c r="F225" i="5"/>
  <c r="H222" i="2"/>
  <c r="E159" i="5"/>
  <c r="H159" i="5" s="1"/>
  <c r="C160" i="5" s="1"/>
  <c r="E47" i="2"/>
  <c r="F47" i="2" s="1"/>
  <c r="I47" i="2" s="1"/>
  <c r="E153" i="2" l="1"/>
  <c r="H223" i="2"/>
  <c r="B227" i="5"/>
  <c r="F226" i="5"/>
  <c r="D160" i="5"/>
  <c r="G160" i="5" s="1"/>
  <c r="C154" i="2" s="1"/>
  <c r="E48" i="2"/>
  <c r="F48" i="2" s="1"/>
  <c r="I48" i="2" s="1"/>
  <c r="D154" i="2" l="1"/>
  <c r="F227" i="5"/>
  <c r="B228" i="5"/>
  <c r="H224" i="2"/>
  <c r="E160" i="5"/>
  <c r="H160" i="5" s="1"/>
  <c r="C161" i="5" s="1"/>
  <c r="E49" i="2"/>
  <c r="F49" i="2" s="1"/>
  <c r="I49" i="2" s="1"/>
  <c r="E154" i="2" l="1"/>
  <c r="B229" i="5"/>
  <c r="F228" i="5"/>
  <c r="H225" i="2"/>
  <c r="D161" i="5"/>
  <c r="G161" i="5" s="1"/>
  <c r="C155" i="2" s="1"/>
  <c r="E50" i="2"/>
  <c r="F50" i="2" s="1"/>
  <c r="I50" i="2" s="1"/>
  <c r="D155" i="2" l="1"/>
  <c r="E161" i="5"/>
  <c r="H161" i="5" s="1"/>
  <c r="C162" i="5" s="1"/>
  <c r="H226" i="2"/>
  <c r="B230" i="5"/>
  <c r="F229" i="5"/>
  <c r="D162" i="5"/>
  <c r="G162" i="5" s="1"/>
  <c r="C156" i="2" s="1"/>
  <c r="E51" i="2"/>
  <c r="F51" i="2" s="1"/>
  <c r="I51" i="2" s="1"/>
  <c r="D156" i="2" l="1"/>
  <c r="E155" i="2"/>
  <c r="B231" i="5"/>
  <c r="F230" i="5"/>
  <c r="H227" i="2"/>
  <c r="E162" i="5"/>
  <c r="H162" i="5" s="1"/>
  <c r="C163" i="5" s="1"/>
  <c r="E52" i="2"/>
  <c r="F52" i="2" s="1"/>
  <c r="I52" i="2" s="1"/>
  <c r="E156" i="2" l="1"/>
  <c r="H228" i="2"/>
  <c r="B232" i="5"/>
  <c r="F231" i="5"/>
  <c r="D163" i="5"/>
  <c r="G163" i="5" s="1"/>
  <c r="C157" i="2" s="1"/>
  <c r="E53" i="2"/>
  <c r="F53" i="2" s="1"/>
  <c r="I53" i="2" s="1"/>
  <c r="E163" i="5" l="1"/>
  <c r="H163" i="5" s="1"/>
  <c r="C164" i="5" s="1"/>
  <c r="D157" i="2"/>
  <c r="F232" i="5"/>
  <c r="B233" i="5"/>
  <c r="H229" i="2"/>
  <c r="D164" i="5"/>
  <c r="G164" i="5" s="1"/>
  <c r="C158" i="2" s="1"/>
  <c r="E54" i="2"/>
  <c r="F54" i="2" s="1"/>
  <c r="I54" i="2" s="1"/>
  <c r="D158" i="2" l="1"/>
  <c r="E157" i="2"/>
  <c r="H230" i="2"/>
  <c r="B234" i="5"/>
  <c r="F233" i="5"/>
  <c r="E164" i="5"/>
  <c r="H164" i="5" s="1"/>
  <c r="C165" i="5" s="1"/>
  <c r="E55" i="2"/>
  <c r="F55" i="2" s="1"/>
  <c r="I55" i="2" s="1"/>
  <c r="E158" i="2" l="1"/>
  <c r="B235" i="5"/>
  <c r="F234" i="5"/>
  <c r="H231" i="2"/>
  <c r="D165" i="5"/>
  <c r="G165" i="5" s="1"/>
  <c r="C159" i="2" s="1"/>
  <c r="E56" i="2"/>
  <c r="F56" i="2" s="1"/>
  <c r="I56" i="2" s="1"/>
  <c r="D159" i="2" l="1"/>
  <c r="H232" i="2"/>
  <c r="F235" i="5"/>
  <c r="B236" i="5"/>
  <c r="E165" i="5"/>
  <c r="H165" i="5" s="1"/>
  <c r="C166" i="5" s="1"/>
  <c r="E57" i="2"/>
  <c r="F57" i="2" s="1"/>
  <c r="I57" i="2" s="1"/>
  <c r="E159" i="2" l="1"/>
  <c r="F236" i="5"/>
  <c r="B237" i="5"/>
  <c r="H233" i="2"/>
  <c r="D166" i="5"/>
  <c r="G166" i="5" s="1"/>
  <c r="C160" i="2" s="1"/>
  <c r="E58" i="2"/>
  <c r="F58" i="2" s="1"/>
  <c r="I58" i="2" s="1"/>
  <c r="D160" i="2" l="1"/>
  <c r="F237" i="5"/>
  <c r="B238" i="5"/>
  <c r="H234" i="2"/>
  <c r="E166" i="5"/>
  <c r="H166" i="5" s="1"/>
  <c r="C167" i="5" s="1"/>
  <c r="E59" i="2"/>
  <c r="F59" i="2" s="1"/>
  <c r="I59" i="2" s="1"/>
  <c r="E160" i="2" l="1"/>
  <c r="F238" i="5"/>
  <c r="B239" i="5"/>
  <c r="H235" i="2"/>
  <c r="D167" i="5"/>
  <c r="G167" i="5" s="1"/>
  <c r="C161" i="2" s="1"/>
  <c r="E60" i="2"/>
  <c r="F60" i="2" s="1"/>
  <c r="I60" i="2" s="1"/>
  <c r="D161" i="2" l="1"/>
  <c r="H236" i="2"/>
  <c r="B240" i="5"/>
  <c r="F239" i="5"/>
  <c r="E167" i="5"/>
  <c r="H167" i="5" s="1"/>
  <c r="C168" i="5" s="1"/>
  <c r="E61" i="2"/>
  <c r="F61" i="2" s="1"/>
  <c r="I61" i="2" s="1"/>
  <c r="E161" i="2" l="1"/>
  <c r="B241" i="5"/>
  <c r="F240" i="5"/>
  <c r="H237" i="2"/>
  <c r="D168" i="5"/>
  <c r="G168" i="5" s="1"/>
  <c r="C162" i="2" s="1"/>
  <c r="E62" i="2"/>
  <c r="F62" i="2" s="1"/>
  <c r="I62" i="2" s="1"/>
  <c r="E168" i="5" l="1"/>
  <c r="H168" i="5" s="1"/>
  <c r="C169" i="5" s="1"/>
  <c r="D169" i="5" s="1"/>
  <c r="G169" i="5" s="1"/>
  <c r="C163" i="2" s="1"/>
  <c r="D162" i="2"/>
  <c r="H238" i="2"/>
  <c r="F241" i="5"/>
  <c r="B242" i="5"/>
  <c r="E63" i="2"/>
  <c r="F63" i="2" s="1"/>
  <c r="I63" i="2" s="1"/>
  <c r="D163" i="2" l="1"/>
  <c r="E162" i="2"/>
  <c r="F242" i="5"/>
  <c r="B243" i="5"/>
  <c r="H239" i="2"/>
  <c r="E169" i="5"/>
  <c r="H169" i="5" s="1"/>
  <c r="C170" i="5" s="1"/>
  <c r="D170" i="5" s="1"/>
  <c r="G170" i="5" s="1"/>
  <c r="C164" i="2" s="1"/>
  <c r="E64" i="2"/>
  <c r="F64" i="2" s="1"/>
  <c r="I64" i="2" s="1"/>
  <c r="D164" i="2" l="1"/>
  <c r="E164" i="2" s="1"/>
  <c r="E163" i="2"/>
  <c r="B244" i="5"/>
  <c r="F243" i="5"/>
  <c r="H240" i="2"/>
  <c r="E170" i="5"/>
  <c r="H170" i="5" s="1"/>
  <c r="C171" i="5" s="1"/>
  <c r="D171" i="5" s="1"/>
  <c r="G171" i="5" s="1"/>
  <c r="C165" i="2" s="1"/>
  <c r="E65" i="2"/>
  <c r="F65" i="2" s="1"/>
  <c r="I65" i="2" s="1"/>
  <c r="D165" i="2" l="1"/>
  <c r="H241" i="2"/>
  <c r="F244" i="5"/>
  <c r="B245" i="5"/>
  <c r="E171" i="5"/>
  <c r="H171" i="5" s="1"/>
  <c r="C172" i="5" s="1"/>
  <c r="D172" i="5" s="1"/>
  <c r="G172" i="5" s="1"/>
  <c r="C166" i="2" s="1"/>
  <c r="E66" i="2"/>
  <c r="F66" i="2" s="1"/>
  <c r="I66" i="2" s="1"/>
  <c r="D166" i="2" l="1"/>
  <c r="E165" i="2"/>
  <c r="F245" i="5"/>
  <c r="B246" i="5"/>
  <c r="H242" i="2"/>
  <c r="E172" i="5"/>
  <c r="H172" i="5" s="1"/>
  <c r="C173" i="5" s="1"/>
  <c r="E67" i="2"/>
  <c r="F67" i="2" s="1"/>
  <c r="I67" i="2" s="1"/>
  <c r="E166" i="2" l="1"/>
  <c r="H243" i="2"/>
  <c r="B247" i="5"/>
  <c r="F246" i="5"/>
  <c r="D173" i="5"/>
  <c r="G173" i="5" s="1"/>
  <c r="C167" i="2" s="1"/>
  <c r="E68" i="2"/>
  <c r="F68" i="2" s="1"/>
  <c r="I68" i="2" s="1"/>
  <c r="E173" i="5" l="1"/>
  <c r="H173" i="5" s="1"/>
  <c r="C174" i="5" s="1"/>
  <c r="D167" i="2"/>
  <c r="B248" i="5"/>
  <c r="F247" i="5"/>
  <c r="H244" i="2"/>
  <c r="D174" i="5"/>
  <c r="G174" i="5" s="1"/>
  <c r="C168" i="2" s="1"/>
  <c r="E69" i="2"/>
  <c r="F69" i="2" s="1"/>
  <c r="I69" i="2" s="1"/>
  <c r="E174" i="5" l="1"/>
  <c r="H174" i="5" s="1"/>
  <c r="C175" i="5" s="1"/>
  <c r="D175" i="5" s="1"/>
  <c r="G175" i="5" s="1"/>
  <c r="C169" i="2" s="1"/>
  <c r="D168" i="2"/>
  <c r="E167" i="2"/>
  <c r="H245" i="2"/>
  <c r="B249" i="5"/>
  <c r="F248" i="5"/>
  <c r="E70" i="2"/>
  <c r="F70" i="2" s="1"/>
  <c r="I70" i="2" s="1"/>
  <c r="E175" i="5" l="1"/>
  <c r="H175" i="5" s="1"/>
  <c r="C176" i="5" s="1"/>
  <c r="D169" i="2"/>
  <c r="E169" i="2" s="1"/>
  <c r="E168" i="2"/>
  <c r="B250" i="5"/>
  <c r="F249" i="5"/>
  <c r="H246" i="2"/>
  <c r="D176" i="5"/>
  <c r="G176" i="5" s="1"/>
  <c r="C170" i="2" s="1"/>
  <c r="E71" i="2"/>
  <c r="F71" i="2" s="1"/>
  <c r="I71" i="2" s="1"/>
  <c r="D170" i="2" l="1"/>
  <c r="H247" i="2"/>
  <c r="B251" i="5"/>
  <c r="F250" i="5"/>
  <c r="E176" i="5"/>
  <c r="H176" i="5" s="1"/>
  <c r="C177" i="5" s="1"/>
  <c r="E72" i="2"/>
  <c r="F72" i="2" s="1"/>
  <c r="I72" i="2" s="1"/>
  <c r="E170" i="2" l="1"/>
  <c r="B252" i="5"/>
  <c r="F251" i="5"/>
  <c r="H248" i="2"/>
  <c r="D177" i="5"/>
  <c r="G177" i="5" s="1"/>
  <c r="C171" i="2" s="1"/>
  <c r="E73" i="2"/>
  <c r="F73" i="2" s="1"/>
  <c r="I73" i="2" s="1"/>
  <c r="D171" i="2" l="1"/>
  <c r="H249" i="2"/>
  <c r="F252" i="5"/>
  <c r="B253" i="5"/>
  <c r="E177" i="5"/>
  <c r="H177" i="5" s="1"/>
  <c r="C178" i="5" s="1"/>
  <c r="D178" i="5" s="1"/>
  <c r="G178" i="5" s="1"/>
  <c r="C172" i="2" s="1"/>
  <c r="E74" i="2"/>
  <c r="F74" i="2" s="1"/>
  <c r="I74" i="2" s="1"/>
  <c r="D172" i="2" l="1"/>
  <c r="E171" i="2"/>
  <c r="F253" i="5"/>
  <c r="B254" i="5"/>
  <c r="H250" i="2"/>
  <c r="E178" i="5"/>
  <c r="H178" i="5" s="1"/>
  <c r="C179" i="5" s="1"/>
  <c r="E75" i="2"/>
  <c r="F75" i="2" s="1"/>
  <c r="I75" i="2" s="1"/>
  <c r="E172" i="2" l="1"/>
  <c r="H251" i="2"/>
  <c r="F254" i="5"/>
  <c r="B255" i="5"/>
  <c r="D179" i="5"/>
  <c r="G179" i="5" s="1"/>
  <c r="C173" i="2" s="1"/>
  <c r="E76" i="2"/>
  <c r="F76" i="2" s="1"/>
  <c r="I76" i="2" s="1"/>
  <c r="D173" i="2" l="1"/>
  <c r="F255" i="5"/>
  <c r="B256" i="5"/>
  <c r="H252" i="2"/>
  <c r="E179" i="5"/>
  <c r="H179" i="5" s="1"/>
  <c r="C180" i="5" s="1"/>
  <c r="D180" i="5" s="1"/>
  <c r="G180" i="5" s="1"/>
  <c r="C174" i="2" s="1"/>
  <c r="E77" i="2"/>
  <c r="F77" i="2" s="1"/>
  <c r="I77" i="2" s="1"/>
  <c r="D174" i="2" l="1"/>
  <c r="E173" i="2"/>
  <c r="F256" i="5"/>
  <c r="B257" i="5"/>
  <c r="H253" i="2"/>
  <c r="E180" i="5"/>
  <c r="H180" i="5" s="1"/>
  <c r="C181" i="5" s="1"/>
  <c r="D181" i="5" s="1"/>
  <c r="G181" i="5" s="1"/>
  <c r="C175" i="2" s="1"/>
  <c r="E78" i="2"/>
  <c r="F78" i="2" s="1"/>
  <c r="I78" i="2" s="1"/>
  <c r="D175" i="2" l="1"/>
  <c r="E175" i="2" s="1"/>
  <c r="E174" i="2"/>
  <c r="F257" i="5"/>
  <c r="B258" i="5"/>
  <c r="H254" i="2"/>
  <c r="E181" i="5"/>
  <c r="H181" i="5" s="1"/>
  <c r="C182" i="5" s="1"/>
  <c r="E79" i="2"/>
  <c r="F79" i="2" s="1"/>
  <c r="I79" i="2" s="1"/>
  <c r="H255" i="2" l="1"/>
  <c r="F258" i="5"/>
  <c r="B259" i="5"/>
  <c r="D182" i="5"/>
  <c r="G182" i="5" s="1"/>
  <c r="C176" i="2" s="1"/>
  <c r="E80" i="2"/>
  <c r="F80" i="2" s="1"/>
  <c r="I80" i="2" s="1"/>
  <c r="D176" i="2" l="1"/>
  <c r="F259" i="5"/>
  <c r="B260" i="5"/>
  <c r="H256" i="2"/>
  <c r="E182" i="5"/>
  <c r="H182" i="5" s="1"/>
  <c r="C183" i="5" s="1"/>
  <c r="E81" i="2"/>
  <c r="F81" i="2" s="1"/>
  <c r="I81" i="2" s="1"/>
  <c r="E176" i="2" l="1"/>
  <c r="F260" i="5"/>
  <c r="B261" i="5"/>
  <c r="H257" i="2"/>
  <c r="D183" i="5"/>
  <c r="G183" i="5" s="1"/>
  <c r="C177" i="2" s="1"/>
  <c r="E82" i="2"/>
  <c r="F82" i="2" s="1"/>
  <c r="I82" i="2" s="1"/>
  <c r="D177" i="2" l="1"/>
  <c r="H258" i="2"/>
  <c r="B262" i="5"/>
  <c r="F261" i="5"/>
  <c r="E183" i="5"/>
  <c r="H183" i="5" s="1"/>
  <c r="C184" i="5" s="1"/>
  <c r="D184" i="5" s="1"/>
  <c r="G184" i="5" s="1"/>
  <c r="C178" i="2" s="1"/>
  <c r="E83" i="2"/>
  <c r="F83" i="2" s="1"/>
  <c r="I83" i="2" s="1"/>
  <c r="D178" i="2" l="1"/>
  <c r="E177" i="2"/>
  <c r="B263" i="5"/>
  <c r="F262" i="5"/>
  <c r="H259" i="2"/>
  <c r="E184" i="5"/>
  <c r="H184" i="5" s="1"/>
  <c r="C185" i="5" s="1"/>
  <c r="E84" i="2"/>
  <c r="F84" i="2" s="1"/>
  <c r="I84" i="2" s="1"/>
  <c r="E178" i="2" l="1"/>
  <c r="H260" i="2"/>
  <c r="F263" i="5"/>
  <c r="B264" i="5"/>
  <c r="D185" i="5"/>
  <c r="G185" i="5" s="1"/>
  <c r="C179" i="2" s="1"/>
  <c r="E85" i="2"/>
  <c r="F85" i="2" s="1"/>
  <c r="I85" i="2" s="1"/>
  <c r="E185" i="5" l="1"/>
  <c r="H185" i="5" s="1"/>
  <c r="C186" i="5" s="1"/>
  <c r="D179" i="2"/>
  <c r="F264" i="5"/>
  <c r="B265" i="5"/>
  <c r="H261" i="2"/>
  <c r="D186" i="5"/>
  <c r="G186" i="5" s="1"/>
  <c r="C180" i="2" s="1"/>
  <c r="E86" i="2"/>
  <c r="F86" i="2" s="1"/>
  <c r="I86" i="2" s="1"/>
  <c r="D180" i="2" l="1"/>
  <c r="E180" i="2" s="1"/>
  <c r="E179" i="2"/>
  <c r="B266" i="5"/>
  <c r="F265" i="5"/>
  <c r="H262" i="2"/>
  <c r="E186" i="5"/>
  <c r="H186" i="5" s="1"/>
  <c r="C187" i="5" s="1"/>
  <c r="D187" i="5" s="1"/>
  <c r="G187" i="5" s="1"/>
  <c r="C181" i="2" s="1"/>
  <c r="E87" i="2"/>
  <c r="F87" i="2" s="1"/>
  <c r="I87" i="2" s="1"/>
  <c r="D181" i="2" l="1"/>
  <c r="H263" i="2"/>
  <c r="B267" i="5"/>
  <c r="F266" i="5"/>
  <c r="E187" i="5"/>
  <c r="H187" i="5" s="1"/>
  <c r="C188" i="5" s="1"/>
  <c r="D188" i="5" s="1"/>
  <c r="G188" i="5" s="1"/>
  <c r="C182" i="2" s="1"/>
  <c r="E88" i="2"/>
  <c r="F88" i="2" s="1"/>
  <c r="I88" i="2" s="1"/>
  <c r="D182" i="2" l="1"/>
  <c r="E181" i="2"/>
  <c r="F267" i="5"/>
  <c r="B268" i="5"/>
  <c r="H264" i="2"/>
  <c r="E188" i="5"/>
  <c r="H188" i="5" s="1"/>
  <c r="C189" i="5" s="1"/>
  <c r="E89" i="2"/>
  <c r="F89" i="2" s="1"/>
  <c r="I89" i="2" s="1"/>
  <c r="E182" i="2" l="1"/>
  <c r="H265" i="2"/>
  <c r="F268" i="5"/>
  <c r="B269" i="5"/>
  <c r="D189" i="5"/>
  <c r="G189" i="5" s="1"/>
  <c r="C183" i="2" s="1"/>
  <c r="E90" i="2"/>
  <c r="F90" i="2" s="1"/>
  <c r="I90" i="2" s="1"/>
  <c r="D183" i="2" l="1"/>
  <c r="B270" i="5"/>
  <c r="F269" i="5"/>
  <c r="H266" i="2"/>
  <c r="E189" i="5"/>
  <c r="H189" i="5" s="1"/>
  <c r="C190" i="5" s="1"/>
  <c r="D190" i="5" s="1"/>
  <c r="G190" i="5" s="1"/>
  <c r="C184" i="2" s="1"/>
  <c r="E91" i="2"/>
  <c r="F91" i="2" s="1"/>
  <c r="I91" i="2" s="1"/>
  <c r="D184" i="2" l="1"/>
  <c r="E183" i="2"/>
  <c r="H267" i="2"/>
  <c r="F270" i="5"/>
  <c r="B271" i="5"/>
  <c r="E190" i="5"/>
  <c r="H190" i="5" s="1"/>
  <c r="C191" i="5" s="1"/>
  <c r="E92" i="2"/>
  <c r="F92" i="2" s="1"/>
  <c r="I92" i="2" s="1"/>
  <c r="E184" i="2" l="1"/>
  <c r="B272" i="5"/>
  <c r="F271" i="5"/>
  <c r="H268" i="2"/>
  <c r="D191" i="5"/>
  <c r="G191" i="5" s="1"/>
  <c r="C185" i="2" s="1"/>
  <c r="E93" i="2"/>
  <c r="F93" i="2" s="1"/>
  <c r="I93" i="2" s="1"/>
  <c r="D185" i="2" l="1"/>
  <c r="H269" i="2"/>
  <c r="B273" i="5"/>
  <c r="F272" i="5"/>
  <c r="E191" i="5"/>
  <c r="H191" i="5" s="1"/>
  <c r="C192" i="5" s="1"/>
  <c r="E94" i="2"/>
  <c r="F94" i="2" s="1"/>
  <c r="I94" i="2" s="1"/>
  <c r="E185" i="2" l="1"/>
  <c r="F273" i="5"/>
  <c r="B274" i="5"/>
  <c r="H270" i="2"/>
  <c r="D192" i="5"/>
  <c r="G192" i="5" s="1"/>
  <c r="C186" i="2" s="1"/>
  <c r="E95" i="2"/>
  <c r="F95" i="2" s="1"/>
  <c r="I95" i="2" s="1"/>
  <c r="E192" i="5" l="1"/>
  <c r="H192" i="5" s="1"/>
  <c r="C193" i="5" s="1"/>
  <c r="D193" i="5" s="1"/>
  <c r="G193" i="5" s="1"/>
  <c r="C187" i="2" s="1"/>
  <c r="D186" i="2"/>
  <c r="F274" i="5"/>
  <c r="B275" i="5"/>
  <c r="H271" i="2"/>
  <c r="E96" i="2"/>
  <c r="F96" i="2" s="1"/>
  <c r="I96" i="2" s="1"/>
  <c r="E193" i="5" l="1"/>
  <c r="H193" i="5" s="1"/>
  <c r="C194" i="5" s="1"/>
  <c r="D194" i="5" s="1"/>
  <c r="G194" i="5" s="1"/>
  <c r="C188" i="2" s="1"/>
  <c r="D187" i="2"/>
  <c r="E187" i="2" s="1"/>
  <c r="E186" i="2"/>
  <c r="H272" i="2"/>
  <c r="F275" i="5"/>
  <c r="B276" i="5"/>
  <c r="E97" i="2"/>
  <c r="F97" i="2" s="1"/>
  <c r="I97" i="2" s="1"/>
  <c r="E194" i="5" l="1"/>
  <c r="H194" i="5" s="1"/>
  <c r="C195" i="5" s="1"/>
  <c r="D188" i="2"/>
  <c r="B277" i="5"/>
  <c r="F276" i="5"/>
  <c r="H273" i="2"/>
  <c r="D195" i="5"/>
  <c r="G195" i="5" s="1"/>
  <c r="C189" i="2" s="1"/>
  <c r="E98" i="2"/>
  <c r="F98" i="2" s="1"/>
  <c r="I98" i="2" s="1"/>
  <c r="D189" i="2" l="1"/>
  <c r="E189" i="2" s="1"/>
  <c r="E188" i="2"/>
  <c r="H274" i="2"/>
  <c r="B278" i="5"/>
  <c r="F277" i="5"/>
  <c r="E195" i="5"/>
  <c r="H195" i="5" s="1"/>
  <c r="C196" i="5" s="1"/>
  <c r="D196" i="5" s="1"/>
  <c r="G196" i="5" s="1"/>
  <c r="C190" i="2" s="1"/>
  <c r="E99" i="2"/>
  <c r="F99" i="2" s="1"/>
  <c r="I99" i="2" s="1"/>
  <c r="D190" i="2" l="1"/>
  <c r="F278" i="5"/>
  <c r="B279" i="5"/>
  <c r="H275" i="2"/>
  <c r="E196" i="5"/>
  <c r="H196" i="5" s="1"/>
  <c r="C197" i="5" s="1"/>
  <c r="E100" i="2"/>
  <c r="F100" i="2" s="1"/>
  <c r="I100" i="2" s="1"/>
  <c r="E190" i="2" l="1"/>
  <c r="B280" i="5"/>
  <c r="F279" i="5"/>
  <c r="H276" i="2"/>
  <c r="D197" i="5"/>
  <c r="G197" i="5" s="1"/>
  <c r="C191" i="2" s="1"/>
  <c r="E101" i="2"/>
  <c r="F101" i="2" s="1"/>
  <c r="I101" i="2" s="1"/>
  <c r="D191" i="2" l="1"/>
  <c r="H277" i="2"/>
  <c r="B281" i="5"/>
  <c r="F280" i="5"/>
  <c r="E197" i="5"/>
  <c r="H197" i="5" s="1"/>
  <c r="C198" i="5" s="1"/>
  <c r="D198" i="5" s="1"/>
  <c r="G198" i="5" s="1"/>
  <c r="C192" i="2" s="1"/>
  <c r="E102" i="2"/>
  <c r="F102" i="2" s="1"/>
  <c r="I102" i="2" s="1"/>
  <c r="D192" i="2" l="1"/>
  <c r="E191" i="2"/>
  <c r="F281" i="5"/>
  <c r="B282" i="5"/>
  <c r="H278" i="2"/>
  <c r="E198" i="5"/>
  <c r="H198" i="5" s="1"/>
  <c r="C199" i="5" s="1"/>
  <c r="E103" i="2"/>
  <c r="F103" i="2" s="1"/>
  <c r="I103" i="2" s="1"/>
  <c r="E192" i="2" l="1"/>
  <c r="F282" i="5"/>
  <c r="B283" i="5"/>
  <c r="H279" i="2"/>
  <c r="D199" i="5"/>
  <c r="G199" i="5" s="1"/>
  <c r="C193" i="2" s="1"/>
  <c r="E104" i="2"/>
  <c r="F104" i="2" s="1"/>
  <c r="I104" i="2" s="1"/>
  <c r="D193" i="2" l="1"/>
  <c r="B284" i="5"/>
  <c r="F283" i="5"/>
  <c r="H280" i="2"/>
  <c r="E199" i="5"/>
  <c r="H199" i="5" s="1"/>
  <c r="C200" i="5" s="1"/>
  <c r="E105" i="2"/>
  <c r="F105" i="2" s="1"/>
  <c r="I105" i="2" s="1"/>
  <c r="E193" i="2" l="1"/>
  <c r="H281" i="2"/>
  <c r="F284" i="5"/>
  <c r="B285" i="5"/>
  <c r="D200" i="5"/>
  <c r="G200" i="5" s="1"/>
  <c r="C194" i="2" s="1"/>
  <c r="E106" i="2"/>
  <c r="F106" i="2" s="1"/>
  <c r="I106" i="2" s="1"/>
  <c r="D194" i="2" l="1"/>
  <c r="E200" i="5"/>
  <c r="H200" i="5" s="1"/>
  <c r="C201" i="5" s="1"/>
  <c r="D201" i="5" s="1"/>
  <c r="G201" i="5" s="1"/>
  <c r="C195" i="2" s="1"/>
  <c r="F285" i="5"/>
  <c r="B286" i="5"/>
  <c r="H282" i="2"/>
  <c r="E107" i="2"/>
  <c r="F107" i="2" s="1"/>
  <c r="I107" i="2" s="1"/>
  <c r="D195" i="2" l="1"/>
  <c r="E195" i="2" s="1"/>
  <c r="E194" i="2"/>
  <c r="B287" i="5"/>
  <c r="F286" i="5"/>
  <c r="H283" i="2"/>
  <c r="E201" i="5"/>
  <c r="H201" i="5" s="1"/>
  <c r="C202" i="5" s="1"/>
  <c r="D202" i="5" s="1"/>
  <c r="G202" i="5" s="1"/>
  <c r="C196" i="2" s="1"/>
  <c r="E108" i="2"/>
  <c r="F108" i="2" s="1"/>
  <c r="I108" i="2" s="1"/>
  <c r="D196" i="2" l="1"/>
  <c r="H284" i="2"/>
  <c r="F287" i="5"/>
  <c r="B288" i="5"/>
  <c r="E202" i="5"/>
  <c r="H202" i="5" s="1"/>
  <c r="C203" i="5" s="1"/>
  <c r="E109" i="2"/>
  <c r="F109" i="2" s="1"/>
  <c r="I109" i="2" s="1"/>
  <c r="E196" i="2" l="1"/>
  <c r="F288" i="5"/>
  <c r="B289" i="5"/>
  <c r="H285" i="2"/>
  <c r="D203" i="5"/>
  <c r="G203" i="5" s="1"/>
  <c r="C197" i="2" s="1"/>
  <c r="E110" i="2"/>
  <c r="F110" i="2" s="1"/>
  <c r="I110" i="2" s="1"/>
  <c r="E203" i="5" l="1"/>
  <c r="H203" i="5" s="1"/>
  <c r="C204" i="5" s="1"/>
  <c r="D197" i="2"/>
  <c r="F289" i="5"/>
  <c r="B290" i="5"/>
  <c r="H286" i="2"/>
  <c r="D204" i="5"/>
  <c r="G204" i="5" s="1"/>
  <c r="C198" i="2" s="1"/>
  <c r="E111" i="2"/>
  <c r="F111" i="2" s="1"/>
  <c r="I111" i="2" s="1"/>
  <c r="D198" i="2" l="1"/>
  <c r="E197" i="2"/>
  <c r="H287" i="2"/>
  <c r="B291" i="5"/>
  <c r="F290" i="5"/>
  <c r="E204" i="5"/>
  <c r="H204" i="5" s="1"/>
  <c r="C205" i="5" s="1"/>
  <c r="E112" i="2"/>
  <c r="F112" i="2" s="1"/>
  <c r="I112" i="2" s="1"/>
  <c r="E198" i="2" l="1"/>
  <c r="B292" i="5"/>
  <c r="F291" i="5"/>
  <c r="H288" i="2"/>
  <c r="D205" i="5"/>
  <c r="G205" i="5" s="1"/>
  <c r="C199" i="2" s="1"/>
  <c r="E113" i="2"/>
  <c r="F113" i="2" s="1"/>
  <c r="I113" i="2" s="1"/>
  <c r="D199" i="2" l="1"/>
  <c r="H289" i="2"/>
  <c r="F292" i="5"/>
  <c r="B293" i="5"/>
  <c r="E205" i="5"/>
  <c r="H205" i="5" s="1"/>
  <c r="C206" i="5" s="1"/>
  <c r="E114" i="2"/>
  <c r="F114" i="2" s="1"/>
  <c r="I114" i="2" s="1"/>
  <c r="E199" i="2" l="1"/>
  <c r="B294" i="5"/>
  <c r="F293" i="5"/>
  <c r="H290" i="2"/>
  <c r="D206" i="5"/>
  <c r="G206" i="5" s="1"/>
  <c r="C200" i="2" s="1"/>
  <c r="E115" i="2"/>
  <c r="F115" i="2" s="1"/>
  <c r="I115" i="2" s="1"/>
  <c r="D200" i="2" l="1"/>
  <c r="H291" i="2"/>
  <c r="B295" i="5"/>
  <c r="F294" i="5"/>
  <c r="E206" i="5"/>
  <c r="H206" i="5" s="1"/>
  <c r="C207" i="5" s="1"/>
  <c r="E116" i="2"/>
  <c r="F116" i="2" s="1"/>
  <c r="I116" i="2" s="1"/>
  <c r="E200" i="2" l="1"/>
  <c r="B296" i="5"/>
  <c r="F295" i="5"/>
  <c r="H292" i="2"/>
  <c r="D207" i="5"/>
  <c r="G207" i="5" s="1"/>
  <c r="C201" i="2" s="1"/>
  <c r="E117" i="2"/>
  <c r="F117" i="2" s="1"/>
  <c r="I117" i="2" s="1"/>
  <c r="D201" i="2" l="1"/>
  <c r="H293" i="2"/>
  <c r="E207" i="5"/>
  <c r="H207" i="5" s="1"/>
  <c r="C208" i="5" s="1"/>
  <c r="D208" i="5" s="1"/>
  <c r="G208" i="5" s="1"/>
  <c r="C202" i="2" s="1"/>
  <c r="B297" i="5"/>
  <c r="F296" i="5"/>
  <c r="E118" i="2"/>
  <c r="F118" i="2" s="1"/>
  <c r="I118" i="2" s="1"/>
  <c r="D202" i="2" l="1"/>
  <c r="E201" i="2"/>
  <c r="B298" i="5"/>
  <c r="F297" i="5"/>
  <c r="H294" i="2"/>
  <c r="E208" i="5"/>
  <c r="H208" i="5" s="1"/>
  <c r="C209" i="5" s="1"/>
  <c r="E119" i="2"/>
  <c r="F119" i="2" s="1"/>
  <c r="I119" i="2" s="1"/>
  <c r="E202" i="2" l="1"/>
  <c r="H295" i="2"/>
  <c r="B299" i="5"/>
  <c r="F298" i="5"/>
  <c r="D209" i="5"/>
  <c r="G209" i="5" s="1"/>
  <c r="C203" i="2" s="1"/>
  <c r="E120" i="2"/>
  <c r="F120" i="2" s="1"/>
  <c r="I120" i="2" s="1"/>
  <c r="D203" i="2" l="1"/>
  <c r="B300" i="5"/>
  <c r="F299" i="5"/>
  <c r="H296" i="2"/>
  <c r="E209" i="5"/>
  <c r="H209" i="5" s="1"/>
  <c r="C210" i="5" s="1"/>
  <c r="D210" i="5" s="1"/>
  <c r="G210" i="5" s="1"/>
  <c r="C204" i="2" s="1"/>
  <c r="E121" i="2"/>
  <c r="F121" i="2" s="1"/>
  <c r="I121" i="2" s="1"/>
  <c r="L4" i="2"/>
  <c r="D204" i="2" l="1"/>
  <c r="E203" i="2"/>
  <c r="H297" i="2"/>
  <c r="B301" i="5"/>
  <c r="F300" i="5"/>
  <c r="E210" i="5"/>
  <c r="H210" i="5" s="1"/>
  <c r="C211" i="5" s="1"/>
  <c r="D211" i="5" s="1"/>
  <c r="F122" i="2"/>
  <c r="E204" i="2" l="1"/>
  <c r="F123" i="2"/>
  <c r="I122" i="2"/>
  <c r="F301" i="5"/>
  <c r="B302" i="5"/>
  <c r="H298" i="2"/>
  <c r="G211" i="5"/>
  <c r="C205" i="2" s="1"/>
  <c r="E211" i="5"/>
  <c r="D205" i="2" l="1"/>
  <c r="H299" i="2"/>
  <c r="B303" i="5"/>
  <c r="F302" i="5"/>
  <c r="H211" i="5"/>
  <c r="C212" i="5" s="1"/>
  <c r="D212" i="5" s="1"/>
  <c r="G212" i="5" s="1"/>
  <c r="C206" i="2" s="1"/>
  <c r="F124" i="2"/>
  <c r="I123" i="2"/>
  <c r="D206" i="2" l="1"/>
  <c r="E206" i="2" s="1"/>
  <c r="E205" i="2"/>
  <c r="F125" i="2"/>
  <c r="I124" i="2"/>
  <c r="B304" i="5"/>
  <c r="F303" i="5"/>
  <c r="E212" i="5"/>
  <c r="H212" i="5" s="1"/>
  <c r="C213" i="5" s="1"/>
  <c r="D213" i="5" s="1"/>
  <c r="G213" i="5" s="1"/>
  <c r="C207" i="2" s="1"/>
  <c r="H300" i="2"/>
  <c r="D207" i="2" l="1"/>
  <c r="F304" i="5"/>
  <c r="B305" i="5"/>
  <c r="H301" i="2"/>
  <c r="F126" i="2"/>
  <c r="I125" i="2"/>
  <c r="E213" i="5"/>
  <c r="H213" i="5" s="1"/>
  <c r="C214" i="5" s="1"/>
  <c r="D214" i="5" s="1"/>
  <c r="G214" i="5" s="1"/>
  <c r="C208" i="2" s="1"/>
  <c r="D208" i="2" l="1"/>
  <c r="E208" i="2" s="1"/>
  <c r="E207" i="2"/>
  <c r="F127" i="2"/>
  <c r="I126" i="2"/>
  <c r="H302" i="2"/>
  <c r="B306" i="5"/>
  <c r="F305" i="5"/>
  <c r="E214" i="5"/>
  <c r="H214" i="5" s="1"/>
  <c r="C215" i="5" s="1"/>
  <c r="H303" i="2" l="1"/>
  <c r="B307" i="5"/>
  <c r="F306" i="5"/>
  <c r="F128" i="2"/>
  <c r="I127" i="2"/>
  <c r="D215" i="5"/>
  <c r="G215" i="5" s="1"/>
  <c r="C209" i="2" s="1"/>
  <c r="D209" i="2" l="1"/>
  <c r="F129" i="2"/>
  <c r="I128" i="2"/>
  <c r="B308" i="5"/>
  <c r="F307" i="5"/>
  <c r="H304" i="2"/>
  <c r="E215" i="5"/>
  <c r="H215" i="5" s="1"/>
  <c r="C216" i="5" s="1"/>
  <c r="E209" i="2" l="1"/>
  <c r="H305" i="2"/>
  <c r="B309" i="5"/>
  <c r="F308" i="5"/>
  <c r="F130" i="2"/>
  <c r="I129" i="2"/>
  <c r="D216" i="5"/>
  <c r="G216" i="5" s="1"/>
  <c r="C210" i="2" s="1"/>
  <c r="D210" i="2" l="1"/>
  <c r="B310" i="5"/>
  <c r="F309" i="5"/>
  <c r="F131" i="2"/>
  <c r="I130" i="2"/>
  <c r="H306" i="2"/>
  <c r="E216" i="5"/>
  <c r="H216" i="5" s="1"/>
  <c r="C217" i="5" s="1"/>
  <c r="E210" i="2" l="1"/>
  <c r="F310" i="5"/>
  <c r="B311" i="5"/>
  <c r="H307" i="2"/>
  <c r="F132" i="2"/>
  <c r="I131" i="2"/>
  <c r="D217" i="5"/>
  <c r="G217" i="5" s="1"/>
  <c r="C211" i="2" s="1"/>
  <c r="E217" i="5" l="1"/>
  <c r="H217" i="5" s="1"/>
  <c r="C218" i="5" s="1"/>
  <c r="D211" i="2"/>
  <c r="H308" i="2"/>
  <c r="B312" i="5"/>
  <c r="F311" i="5"/>
  <c r="F133" i="2"/>
  <c r="I132" i="2"/>
  <c r="D218" i="5"/>
  <c r="G218" i="5" s="1"/>
  <c r="C212" i="2" s="1"/>
  <c r="E218" i="5" l="1"/>
  <c r="H218" i="5" s="1"/>
  <c r="C219" i="5" s="1"/>
  <c r="D212" i="2"/>
  <c r="E212" i="2" s="1"/>
  <c r="E211" i="2"/>
  <c r="B313" i="5"/>
  <c r="F312" i="5"/>
  <c r="I133" i="2"/>
  <c r="F134" i="2"/>
  <c r="H309" i="2"/>
  <c r="D219" i="5"/>
  <c r="G219" i="5" s="1"/>
  <c r="C213" i="2" s="1"/>
  <c r="D213" i="2" l="1"/>
  <c r="H310" i="2"/>
  <c r="F313" i="5"/>
  <c r="B314" i="5"/>
  <c r="F135" i="2"/>
  <c r="I134" i="2"/>
  <c r="E219" i="5"/>
  <c r="H219" i="5" s="1"/>
  <c r="C220" i="5" s="1"/>
  <c r="D220" i="5" s="1"/>
  <c r="G220" i="5" s="1"/>
  <c r="C214" i="2" s="1"/>
  <c r="D214" i="2" l="1"/>
  <c r="E214" i="2" s="1"/>
  <c r="E213" i="2"/>
  <c r="F136" i="2"/>
  <c r="I135" i="2"/>
  <c r="B315" i="5"/>
  <c r="F314" i="5"/>
  <c r="H311" i="2"/>
  <c r="E220" i="5"/>
  <c r="H220" i="5" s="1"/>
  <c r="C221" i="5" s="1"/>
  <c r="F137" i="2" l="1"/>
  <c r="I136" i="2"/>
  <c r="B316" i="5"/>
  <c r="F315" i="5"/>
  <c r="H312" i="2"/>
  <c r="D221" i="5"/>
  <c r="G221" i="5" s="1"/>
  <c r="C215" i="2" s="1"/>
  <c r="D215" i="2" l="1"/>
  <c r="F316" i="5"/>
  <c r="B317" i="5"/>
  <c r="H313" i="2"/>
  <c r="F138" i="2"/>
  <c r="I137" i="2"/>
  <c r="E221" i="5"/>
  <c r="H221" i="5" s="1"/>
  <c r="C222" i="5" s="1"/>
  <c r="D222" i="5" s="1"/>
  <c r="G222" i="5" s="1"/>
  <c r="C216" i="2" s="1"/>
  <c r="D216" i="2" l="1"/>
  <c r="E215" i="2"/>
  <c r="F317" i="5"/>
  <c r="B318" i="5"/>
  <c r="H314" i="2"/>
  <c r="F139" i="2"/>
  <c r="I138" i="2"/>
  <c r="E222" i="5"/>
  <c r="H222" i="5" s="1"/>
  <c r="C223" i="5" s="1"/>
  <c r="E216" i="2" l="1"/>
  <c r="F318" i="5"/>
  <c r="B319" i="5"/>
  <c r="F140" i="2"/>
  <c r="I139" i="2"/>
  <c r="H315" i="2"/>
  <c r="D223" i="5"/>
  <c r="G223" i="5" s="1"/>
  <c r="C217" i="2" s="1"/>
  <c r="D217" i="2" l="1"/>
  <c r="F319" i="5"/>
  <c r="B320" i="5"/>
  <c r="H316" i="2"/>
  <c r="F141" i="2"/>
  <c r="I140" i="2"/>
  <c r="E223" i="5"/>
  <c r="H223" i="5" s="1"/>
  <c r="C224" i="5" s="1"/>
  <c r="D224" i="5" s="1"/>
  <c r="E217" i="2" l="1"/>
  <c r="B321" i="5"/>
  <c r="F320" i="5"/>
  <c r="F142" i="2"/>
  <c r="I141" i="2"/>
  <c r="H317" i="2"/>
  <c r="G224" i="5"/>
  <c r="C218" i="2" s="1"/>
  <c r="E224" i="5"/>
  <c r="D218" i="2" l="1"/>
  <c r="H224" i="5"/>
  <c r="C225" i="5" s="1"/>
  <c r="D225" i="5" s="1"/>
  <c r="G225" i="5" s="1"/>
  <c r="C219" i="2" s="1"/>
  <c r="F143" i="2"/>
  <c r="I142" i="2"/>
  <c r="B322" i="5"/>
  <c r="F321" i="5"/>
  <c r="H318" i="2"/>
  <c r="E225" i="5" l="1"/>
  <c r="H225" i="5" s="1"/>
  <c r="C226" i="5" s="1"/>
  <c r="D226" i="5" s="1"/>
  <c r="D219" i="2"/>
  <c r="E218" i="2"/>
  <c r="B323" i="5"/>
  <c r="F322" i="5"/>
  <c r="H319" i="2"/>
  <c r="F144" i="2"/>
  <c r="I143" i="2"/>
  <c r="G226" i="5"/>
  <c r="C220" i="2" s="1"/>
  <c r="E226" i="5"/>
  <c r="D220" i="2" l="1"/>
  <c r="E219" i="2"/>
  <c r="H226" i="5"/>
  <c r="C227" i="5" s="1"/>
  <c r="D227" i="5" s="1"/>
  <c r="G227" i="5" s="1"/>
  <c r="C221" i="2" s="1"/>
  <c r="H320" i="2"/>
  <c r="F145" i="2"/>
  <c r="I144" i="2"/>
  <c r="F323" i="5"/>
  <c r="B324" i="5"/>
  <c r="D221" i="2" l="1"/>
  <c r="E227" i="5"/>
  <c r="H227" i="5" s="1"/>
  <c r="C228" i="5" s="1"/>
  <c r="D228" i="5" s="1"/>
  <c r="G228" i="5" s="1"/>
  <c r="C222" i="2" s="1"/>
  <c r="E220" i="2"/>
  <c r="I145" i="2"/>
  <c r="F146" i="2"/>
  <c r="F324" i="5"/>
  <c r="B325" i="5"/>
  <c r="H321" i="2"/>
  <c r="D222" i="2" l="1"/>
  <c r="E222" i="2" s="1"/>
  <c r="E228" i="5"/>
  <c r="H228" i="5" s="1"/>
  <c r="C229" i="5" s="1"/>
  <c r="D229" i="5" s="1"/>
  <c r="G229" i="5" s="1"/>
  <c r="C223" i="2" s="1"/>
  <c r="E221" i="2"/>
  <c r="F147" i="2"/>
  <c r="I146" i="2"/>
  <c r="H322" i="2"/>
  <c r="B326" i="5"/>
  <c r="F325" i="5"/>
  <c r="D223" i="2" l="1"/>
  <c r="F326" i="5"/>
  <c r="B327" i="5"/>
  <c r="H323" i="2"/>
  <c r="F148" i="2"/>
  <c r="I147" i="2"/>
  <c r="E229" i="5"/>
  <c r="H229" i="5" s="1"/>
  <c r="C230" i="5" s="1"/>
  <c r="E223" i="2" l="1"/>
  <c r="H324" i="2"/>
  <c r="B328" i="5"/>
  <c r="F327" i="5"/>
  <c r="F149" i="2"/>
  <c r="I148" i="2"/>
  <c r="D230" i="5"/>
  <c r="G230" i="5" s="1"/>
  <c r="C224" i="2" s="1"/>
  <c r="D224" i="2" l="1"/>
  <c r="E224" i="2" s="1"/>
  <c r="B329" i="5"/>
  <c r="F328" i="5"/>
  <c r="F150" i="2"/>
  <c r="I149" i="2"/>
  <c r="H325" i="2"/>
  <c r="E230" i="5"/>
  <c r="H230" i="5" s="1"/>
  <c r="C231" i="5" s="1"/>
  <c r="H326" i="2" l="1"/>
  <c r="F151" i="2"/>
  <c r="I150" i="2"/>
  <c r="F329" i="5"/>
  <c r="B330" i="5"/>
  <c r="D231" i="5"/>
  <c r="G231" i="5" s="1"/>
  <c r="C225" i="2" s="1"/>
  <c r="D225" i="2" l="1"/>
  <c r="F330" i="5"/>
  <c r="B331" i="5"/>
  <c r="F152" i="2"/>
  <c r="I151" i="2"/>
  <c r="H327" i="2"/>
  <c r="E231" i="5"/>
  <c r="H231" i="5" s="1"/>
  <c r="C232" i="5" s="1"/>
  <c r="D232" i="5" s="1"/>
  <c r="G232" i="5" s="1"/>
  <c r="C226" i="2" s="1"/>
  <c r="D226" i="2" l="1"/>
  <c r="E225" i="2"/>
  <c r="F331" i="5"/>
  <c r="B332" i="5"/>
  <c r="H328" i="2"/>
  <c r="F153" i="2"/>
  <c r="I152" i="2"/>
  <c r="E232" i="5"/>
  <c r="H232" i="5" s="1"/>
  <c r="C233" i="5" s="1"/>
  <c r="D233" i="5" s="1"/>
  <c r="G233" i="5" s="1"/>
  <c r="C227" i="2" s="1"/>
  <c r="D227" i="2" l="1"/>
  <c r="E227" i="2" s="1"/>
  <c r="E226" i="2"/>
  <c r="F332" i="5"/>
  <c r="B333" i="5"/>
  <c r="H329" i="2"/>
  <c r="F154" i="2"/>
  <c r="I153" i="2"/>
  <c r="E233" i="5"/>
  <c r="H233" i="5" s="1"/>
  <c r="C234" i="5" s="1"/>
  <c r="F155" i="2" l="1"/>
  <c r="I154" i="2"/>
  <c r="H330" i="2"/>
  <c r="F333" i="5"/>
  <c r="B334" i="5"/>
  <c r="D234" i="5"/>
  <c r="G234" i="5" s="1"/>
  <c r="C228" i="2" s="1"/>
  <c r="D228" i="2" l="1"/>
  <c r="H331" i="2"/>
  <c r="B335" i="5"/>
  <c r="F334" i="5"/>
  <c r="F156" i="2"/>
  <c r="I155" i="2"/>
  <c r="E234" i="5"/>
  <c r="H234" i="5" s="1"/>
  <c r="C235" i="5" s="1"/>
  <c r="E228" i="2" l="1"/>
  <c r="F335" i="5"/>
  <c r="B336" i="5"/>
  <c r="F157" i="2"/>
  <c r="I156" i="2"/>
  <c r="H332" i="2"/>
  <c r="D235" i="5"/>
  <c r="G235" i="5" s="1"/>
  <c r="C229" i="2" s="1"/>
  <c r="E235" i="5" l="1"/>
  <c r="H235" i="5" s="1"/>
  <c r="C236" i="5" s="1"/>
  <c r="D229" i="2"/>
  <c r="E229" i="2" s="1"/>
  <c r="I157" i="2"/>
  <c r="F158" i="2"/>
  <c r="B337" i="5"/>
  <c r="F336" i="5"/>
  <c r="H333" i="2"/>
  <c r="D236" i="5"/>
  <c r="G236" i="5" s="1"/>
  <c r="C230" i="2" s="1"/>
  <c r="E236" i="5" l="1"/>
  <c r="H236" i="5" s="1"/>
  <c r="C237" i="5" s="1"/>
  <c r="D230" i="2"/>
  <c r="F337" i="5"/>
  <c r="B338" i="5"/>
  <c r="H334" i="2"/>
  <c r="F159" i="2"/>
  <c r="I158" i="2"/>
  <c r="D237" i="5"/>
  <c r="G237" i="5" s="1"/>
  <c r="C231" i="2" s="1"/>
  <c r="D231" i="2" l="1"/>
  <c r="E231" i="2" s="1"/>
  <c r="E230" i="2"/>
  <c r="B339" i="5"/>
  <c r="F338" i="5"/>
  <c r="F160" i="2"/>
  <c r="I159" i="2"/>
  <c r="H335" i="2"/>
  <c r="E237" i="5"/>
  <c r="H237" i="5" s="1"/>
  <c r="C238" i="5" s="1"/>
  <c r="B340" i="5" l="1"/>
  <c r="F339" i="5"/>
  <c r="H336" i="2"/>
  <c r="F161" i="2"/>
  <c r="I160" i="2"/>
  <c r="D238" i="5"/>
  <c r="G238" i="5" s="1"/>
  <c r="C232" i="2" s="1"/>
  <c r="D232" i="2" s="1"/>
  <c r="E232" i="2" l="1"/>
  <c r="F162" i="2"/>
  <c r="I161" i="2"/>
  <c r="H337" i="2"/>
  <c r="F340" i="5"/>
  <c r="B341" i="5"/>
  <c r="E238" i="5"/>
  <c r="H238" i="5" s="1"/>
  <c r="C239" i="5" s="1"/>
  <c r="D239" i="5" s="1"/>
  <c r="G239" i="5" s="1"/>
  <c r="C233" i="2" s="1"/>
  <c r="D233" i="2" l="1"/>
  <c r="H338" i="2"/>
  <c r="F341" i="5"/>
  <c r="B342" i="5"/>
  <c r="F163" i="2"/>
  <c r="I162" i="2"/>
  <c r="E239" i="5"/>
  <c r="H239" i="5" s="1"/>
  <c r="C240" i="5" s="1"/>
  <c r="E233" i="2" l="1"/>
  <c r="F164" i="2"/>
  <c r="I163" i="2"/>
  <c r="F342" i="5"/>
  <c r="B343" i="5"/>
  <c r="H339" i="2"/>
  <c r="D240" i="5"/>
  <c r="G240" i="5" s="1"/>
  <c r="C234" i="2" s="1"/>
  <c r="D234" i="2" s="1"/>
  <c r="E234" i="2" l="1"/>
  <c r="H340" i="2"/>
  <c r="F343" i="5"/>
  <c r="B344" i="5"/>
  <c r="F165" i="2"/>
  <c r="I164" i="2"/>
  <c r="E240" i="5"/>
  <c r="H240" i="5" s="1"/>
  <c r="C241" i="5" s="1"/>
  <c r="B345" i="5" l="1"/>
  <c r="F344" i="5"/>
  <c r="H341" i="2"/>
  <c r="F166" i="2"/>
  <c r="I165" i="2"/>
  <c r="D241" i="5"/>
  <c r="G241" i="5" s="1"/>
  <c r="C235" i="2" s="1"/>
  <c r="D235" i="2" l="1"/>
  <c r="H342" i="2"/>
  <c r="B346" i="5"/>
  <c r="F345" i="5"/>
  <c r="F167" i="2"/>
  <c r="I166" i="2"/>
  <c r="E241" i="5"/>
  <c r="H241" i="5" s="1"/>
  <c r="C242" i="5" s="1"/>
  <c r="E235" i="2" l="1"/>
  <c r="B347" i="5"/>
  <c r="F346" i="5"/>
  <c r="F168" i="2"/>
  <c r="I167" i="2"/>
  <c r="H343" i="2"/>
  <c r="D242" i="5"/>
  <c r="G242" i="5" s="1"/>
  <c r="C236" i="2" s="1"/>
  <c r="D236" i="2" l="1"/>
  <c r="F169" i="2"/>
  <c r="I168" i="2"/>
  <c r="H344" i="2"/>
  <c r="F347" i="5"/>
  <c r="B348" i="5"/>
  <c r="E242" i="5"/>
  <c r="H242" i="5" s="1"/>
  <c r="C243" i="5" s="1"/>
  <c r="D243" i="5" s="1"/>
  <c r="G243" i="5" s="1"/>
  <c r="C237" i="2" s="1"/>
  <c r="D237" i="2" l="1"/>
  <c r="E237" i="2" s="1"/>
  <c r="E236" i="2"/>
  <c r="H345" i="2"/>
  <c r="B349" i="5"/>
  <c r="F348" i="5"/>
  <c r="I169" i="2"/>
  <c r="F170" i="2"/>
  <c r="E243" i="5"/>
  <c r="H243" i="5" s="1"/>
  <c r="C244" i="5" s="1"/>
  <c r="F171" i="2" l="1"/>
  <c r="I170" i="2"/>
  <c r="B350" i="5"/>
  <c r="F349" i="5"/>
  <c r="H346" i="2"/>
  <c r="D244" i="5"/>
  <c r="G244" i="5" s="1"/>
  <c r="C238" i="2" s="1"/>
  <c r="D238" i="2" l="1"/>
  <c r="H347" i="2"/>
  <c r="B351" i="5"/>
  <c r="F350" i="5"/>
  <c r="F172" i="2"/>
  <c r="I171" i="2"/>
  <c r="E244" i="5"/>
  <c r="H244" i="5" s="1"/>
  <c r="C245" i="5" s="1"/>
  <c r="D245" i="5" s="1"/>
  <c r="E238" i="2" l="1"/>
  <c r="F351" i="5"/>
  <c r="B352" i="5"/>
  <c r="F173" i="2"/>
  <c r="I172" i="2"/>
  <c r="H348" i="2"/>
  <c r="G245" i="5"/>
  <c r="C239" i="2" s="1"/>
  <c r="D239" i="2" s="1"/>
  <c r="E245" i="5"/>
  <c r="H245" i="5" l="1"/>
  <c r="C246" i="5" s="1"/>
  <c r="D246" i="5" s="1"/>
  <c r="G246" i="5" s="1"/>
  <c r="C240" i="2" s="1"/>
  <c r="D240" i="2" s="1"/>
  <c r="E240" i="2" s="1"/>
  <c r="E239" i="2"/>
  <c r="F174" i="2"/>
  <c r="I173" i="2"/>
  <c r="B353" i="5"/>
  <c r="F352" i="5"/>
  <c r="H349" i="2"/>
  <c r="E246" i="5"/>
  <c r="H246" i="5" s="1"/>
  <c r="C247" i="5" s="1"/>
  <c r="H350" i="2" l="1"/>
  <c r="B354" i="5"/>
  <c r="F353" i="5"/>
  <c r="F175" i="2"/>
  <c r="I174" i="2"/>
  <c r="D247" i="5"/>
  <c r="G247" i="5" s="1"/>
  <c r="C241" i="2" s="1"/>
  <c r="D241" i="2" l="1"/>
  <c r="E241" i="2" s="1"/>
  <c r="B355" i="5"/>
  <c r="F354" i="5"/>
  <c r="F176" i="2"/>
  <c r="I175" i="2"/>
  <c r="H351" i="2"/>
  <c r="E247" i="5"/>
  <c r="H247" i="5" s="1"/>
  <c r="C248" i="5" s="1"/>
  <c r="D248" i="5" s="1"/>
  <c r="G248" i="5" s="1"/>
  <c r="C242" i="2" s="1"/>
  <c r="D242" i="2" l="1"/>
  <c r="H352" i="2"/>
  <c r="B356" i="5"/>
  <c r="F355" i="5"/>
  <c r="F177" i="2"/>
  <c r="I176" i="2"/>
  <c r="E248" i="5"/>
  <c r="H248" i="5" s="1"/>
  <c r="C249" i="5" s="1"/>
  <c r="E242" i="2" l="1"/>
  <c r="F356" i="5"/>
  <c r="B357" i="5"/>
  <c r="H353" i="2"/>
  <c r="F178" i="2"/>
  <c r="I177" i="2"/>
  <c r="D249" i="5"/>
  <c r="G249" i="5" s="1"/>
  <c r="C243" i="2" s="1"/>
  <c r="D243" i="2" s="1"/>
  <c r="E243" i="2" l="1"/>
  <c r="H354" i="2"/>
  <c r="F357" i="5"/>
  <c r="B358" i="5"/>
  <c r="F179" i="2"/>
  <c r="I178" i="2"/>
  <c r="E249" i="5"/>
  <c r="H249" i="5" s="1"/>
  <c r="C250" i="5" s="1"/>
  <c r="B359" i="5" l="1"/>
  <c r="F358" i="5"/>
  <c r="F180" i="2"/>
  <c r="I179" i="2"/>
  <c r="H355" i="2"/>
  <c r="D250" i="5"/>
  <c r="G250" i="5" s="1"/>
  <c r="C244" i="2" s="1"/>
  <c r="D244" i="2" l="1"/>
  <c r="F181" i="2"/>
  <c r="I180" i="2"/>
  <c r="H356" i="2"/>
  <c r="B360" i="5"/>
  <c r="F359" i="5"/>
  <c r="E250" i="5"/>
  <c r="H250" i="5" s="1"/>
  <c r="C251" i="5" s="1"/>
  <c r="E244" i="2" l="1"/>
  <c r="H357" i="2"/>
  <c r="F360" i="5"/>
  <c r="B361" i="5"/>
  <c r="I181" i="2"/>
  <c r="F182" i="2"/>
  <c r="D251" i="5"/>
  <c r="G251" i="5" s="1"/>
  <c r="C245" i="2" s="1"/>
  <c r="D245" i="2" l="1"/>
  <c r="B362" i="5"/>
  <c r="F361" i="5"/>
  <c r="F183" i="2"/>
  <c r="I182" i="2"/>
  <c r="H358" i="2"/>
  <c r="E251" i="5"/>
  <c r="H251" i="5" s="1"/>
  <c r="C252" i="5" s="1"/>
  <c r="E245" i="2" l="1"/>
  <c r="H359" i="2"/>
  <c r="B363" i="5"/>
  <c r="F362" i="5"/>
  <c r="F184" i="2"/>
  <c r="I183" i="2"/>
  <c r="D252" i="5"/>
  <c r="G252" i="5" s="1"/>
  <c r="C246" i="2" s="1"/>
  <c r="D246" i="2" l="1"/>
  <c r="F363" i="5"/>
  <c r="B364" i="5"/>
  <c r="F185" i="2"/>
  <c r="I184" i="2"/>
  <c r="H360" i="2"/>
  <c r="E252" i="5"/>
  <c r="H252" i="5" s="1"/>
  <c r="C253" i="5" s="1"/>
  <c r="D253" i="5" s="1"/>
  <c r="G253" i="5" s="1"/>
  <c r="C247" i="2" s="1"/>
  <c r="D247" i="2" l="1"/>
  <c r="E246" i="2"/>
  <c r="B365" i="5"/>
  <c r="F364" i="5"/>
  <c r="H361" i="2"/>
  <c r="F186" i="2"/>
  <c r="I185" i="2"/>
  <c r="E253" i="5"/>
  <c r="H253" i="5" s="1"/>
  <c r="C254" i="5" s="1"/>
  <c r="D254" i="5" s="1"/>
  <c r="G254" i="5" s="1"/>
  <c r="C248" i="2" s="1"/>
  <c r="D248" i="2" l="1"/>
  <c r="E247" i="2"/>
  <c r="B366" i="5"/>
  <c r="F365" i="5"/>
  <c r="F187" i="2"/>
  <c r="I186" i="2"/>
  <c r="H362" i="2"/>
  <c r="E254" i="5"/>
  <c r="H254" i="5" s="1"/>
  <c r="C255" i="5" s="1"/>
  <c r="E248" i="2" l="1"/>
  <c r="F366" i="5"/>
  <c r="B367" i="5"/>
  <c r="H363" i="2"/>
  <c r="F188" i="2"/>
  <c r="I187" i="2"/>
  <c r="D255" i="5"/>
  <c r="G255" i="5" s="1"/>
  <c r="C249" i="2" s="1"/>
  <c r="D249" i="2" s="1"/>
  <c r="E249" i="2" l="1"/>
  <c r="H364" i="2"/>
  <c r="F367" i="5"/>
  <c r="B368" i="5"/>
  <c r="F189" i="2"/>
  <c r="I188" i="2"/>
  <c r="E255" i="5"/>
  <c r="H255" i="5" s="1"/>
  <c r="C256" i="5" s="1"/>
  <c r="D256" i="5" s="1"/>
  <c r="G256" i="5" s="1"/>
  <c r="C250" i="2" s="1"/>
  <c r="D250" i="2" l="1"/>
  <c r="F368" i="5"/>
  <c r="B369" i="5"/>
  <c r="F190" i="2"/>
  <c r="I189" i="2"/>
  <c r="H365" i="2"/>
  <c r="E256" i="5"/>
  <c r="H256" i="5" s="1"/>
  <c r="C257" i="5" s="1"/>
  <c r="E250" i="2" l="1"/>
  <c r="F191" i="2"/>
  <c r="I190" i="2"/>
  <c r="B370" i="5"/>
  <c r="F369" i="5"/>
  <c r="H366" i="2"/>
  <c r="D257" i="5"/>
  <c r="G257" i="5" s="1"/>
  <c r="C251" i="2" s="1"/>
  <c r="D251" i="2" s="1"/>
  <c r="E251" i="2" l="1"/>
  <c r="B371" i="5"/>
  <c r="F370" i="5"/>
  <c r="H367" i="2"/>
  <c r="F192" i="2"/>
  <c r="I191" i="2"/>
  <c r="E257" i="5"/>
  <c r="H257" i="5" s="1"/>
  <c r="C258" i="5" s="1"/>
  <c r="B372" i="5" l="1"/>
  <c r="F371" i="5"/>
  <c r="F193" i="2"/>
  <c r="I192" i="2"/>
  <c r="H368" i="2"/>
  <c r="D258" i="5"/>
  <c r="G258" i="5" s="1"/>
  <c r="C252" i="2" s="1"/>
  <c r="D252" i="2" l="1"/>
  <c r="F372" i="5"/>
  <c r="B373" i="5"/>
  <c r="I193" i="2"/>
  <c r="F194" i="2"/>
  <c r="H369" i="2"/>
  <c r="E258" i="5"/>
  <c r="H258" i="5" s="1"/>
  <c r="C259" i="5" s="1"/>
  <c r="E252" i="2" l="1"/>
  <c r="F195" i="2"/>
  <c r="I194" i="2"/>
  <c r="F373" i="5"/>
  <c r="B374" i="5"/>
  <c r="H370" i="2"/>
  <c r="D259" i="5"/>
  <c r="G259" i="5" s="1"/>
  <c r="C253" i="2" s="1"/>
  <c r="D253" i="2" l="1"/>
  <c r="H371" i="2"/>
  <c r="F374" i="5"/>
  <c r="B375" i="5"/>
  <c r="F196" i="2"/>
  <c r="I195" i="2"/>
  <c r="E259" i="5"/>
  <c r="H259" i="5" s="1"/>
  <c r="C260" i="5" s="1"/>
  <c r="E253" i="2" l="1"/>
  <c r="F375" i="5"/>
  <c r="B376" i="5"/>
  <c r="H372" i="2"/>
  <c r="F197" i="2"/>
  <c r="I196" i="2"/>
  <c r="D260" i="5"/>
  <c r="G260" i="5" s="1"/>
  <c r="C254" i="2" s="1"/>
  <c r="D254" i="2" l="1"/>
  <c r="E254" i="2" s="1"/>
  <c r="H373" i="2"/>
  <c r="B377" i="5"/>
  <c r="F376" i="5"/>
  <c r="F198" i="2"/>
  <c r="I197" i="2"/>
  <c r="E260" i="5"/>
  <c r="H260" i="5" s="1"/>
  <c r="C261" i="5" s="1"/>
  <c r="D261" i="5" s="1"/>
  <c r="G261" i="5" s="1"/>
  <c r="C255" i="2" s="1"/>
  <c r="D255" i="2" l="1"/>
  <c r="F199" i="2"/>
  <c r="I198" i="2"/>
  <c r="F377" i="5"/>
  <c r="B378" i="5"/>
  <c r="H374" i="2"/>
  <c r="E261" i="5"/>
  <c r="H261" i="5" s="1"/>
  <c r="C262" i="5" s="1"/>
  <c r="D262" i="5" s="1"/>
  <c r="E255" i="2" l="1"/>
  <c r="B379" i="5"/>
  <c r="F378" i="5"/>
  <c r="H375" i="2"/>
  <c r="F200" i="2"/>
  <c r="I199" i="2"/>
  <c r="G262" i="5"/>
  <c r="C256" i="2" s="1"/>
  <c r="E262" i="5"/>
  <c r="H262" i="5" l="1"/>
  <c r="C263" i="5" s="1"/>
  <c r="D263" i="5" s="1"/>
  <c r="G263" i="5" s="1"/>
  <c r="C257" i="2" s="1"/>
  <c r="D256" i="2"/>
  <c r="H376" i="2"/>
  <c r="B380" i="5"/>
  <c r="F379" i="5"/>
  <c r="F201" i="2"/>
  <c r="I200" i="2"/>
  <c r="E263" i="5"/>
  <c r="H263" i="5" s="1"/>
  <c r="C264" i="5" s="1"/>
  <c r="D264" i="5" s="1"/>
  <c r="G264" i="5" s="1"/>
  <c r="C258" i="2" s="1"/>
  <c r="D257" i="2" l="1"/>
  <c r="E257" i="2" s="1"/>
  <c r="E256" i="2"/>
  <c r="B381" i="5"/>
  <c r="F380" i="5"/>
  <c r="H377" i="2"/>
  <c r="F202" i="2"/>
  <c r="I201" i="2"/>
  <c r="E264" i="5"/>
  <c r="H264" i="5" s="1"/>
  <c r="C265" i="5" s="1"/>
  <c r="D258" i="2" l="1"/>
  <c r="E258" i="2" s="1"/>
  <c r="F203" i="2"/>
  <c r="I202" i="2"/>
  <c r="F381" i="5"/>
  <c r="B382" i="5"/>
  <c r="H378" i="2"/>
  <c r="D265" i="5"/>
  <c r="G265" i="5" s="1"/>
  <c r="C259" i="2" s="1"/>
  <c r="D259" i="2" l="1"/>
  <c r="B383" i="5"/>
  <c r="F382" i="5"/>
  <c r="H379" i="2"/>
  <c r="F204" i="2"/>
  <c r="I203" i="2"/>
  <c r="E265" i="5"/>
  <c r="H265" i="5" s="1"/>
  <c r="C266" i="5" s="1"/>
  <c r="E259" i="2" l="1"/>
  <c r="F383" i="5"/>
  <c r="B384" i="5"/>
  <c r="H380" i="2"/>
  <c r="F205" i="2"/>
  <c r="I204" i="2"/>
  <c r="D266" i="5"/>
  <c r="G266" i="5" s="1"/>
  <c r="C260" i="2" s="1"/>
  <c r="D260" i="2" s="1"/>
  <c r="E260" i="2" l="1"/>
  <c r="H381" i="2"/>
  <c r="F384" i="5"/>
  <c r="B385" i="5"/>
  <c r="I205" i="2"/>
  <c r="F206" i="2"/>
  <c r="E266" i="5"/>
  <c r="H266" i="5" s="1"/>
  <c r="C267" i="5" s="1"/>
  <c r="B386" i="5" l="1"/>
  <c r="F385" i="5"/>
  <c r="F207" i="2"/>
  <c r="I206" i="2"/>
  <c r="H382" i="2"/>
  <c r="D267" i="5"/>
  <c r="G267" i="5" s="1"/>
  <c r="C261" i="2" s="1"/>
  <c r="D261" i="2" l="1"/>
  <c r="F208" i="2"/>
  <c r="I207" i="2"/>
  <c r="H383" i="2"/>
  <c r="F386" i="5"/>
  <c r="B387" i="5"/>
  <c r="E267" i="5"/>
  <c r="H267" i="5" s="1"/>
  <c r="C268" i="5" s="1"/>
  <c r="D268" i="5" s="1"/>
  <c r="E261" i="2" l="1"/>
  <c r="H384" i="2"/>
  <c r="F387" i="5"/>
  <c r="B388" i="5"/>
  <c r="F209" i="2"/>
  <c r="I208" i="2"/>
  <c r="G268" i="5"/>
  <c r="C262" i="2" s="1"/>
  <c r="E268" i="5"/>
  <c r="H268" i="5" l="1"/>
  <c r="C269" i="5" s="1"/>
  <c r="D269" i="5" s="1"/>
  <c r="G269" i="5" s="1"/>
  <c r="C263" i="2" s="1"/>
  <c r="D262" i="2"/>
  <c r="E262" i="2" s="1"/>
  <c r="F388" i="5"/>
  <c r="B389" i="5"/>
  <c r="I209" i="2"/>
  <c r="F210" i="2"/>
  <c r="H385" i="2"/>
  <c r="E269" i="5" l="1"/>
  <c r="H269" i="5"/>
  <c r="C270" i="5" s="1"/>
  <c r="D270" i="5" s="1"/>
  <c r="G270" i="5" s="1"/>
  <c r="C264" i="2" s="1"/>
  <c r="D263" i="2"/>
  <c r="B390" i="5"/>
  <c r="F389" i="5"/>
  <c r="H386" i="2"/>
  <c r="I210" i="2"/>
  <c r="F211" i="2"/>
  <c r="E270" i="5" l="1"/>
  <c r="H270" i="5" s="1"/>
  <c r="C271" i="5" s="1"/>
  <c r="D264" i="2"/>
  <c r="E264" i="2" s="1"/>
  <c r="E263" i="2"/>
  <c r="B391" i="5"/>
  <c r="F390" i="5"/>
  <c r="H387" i="2"/>
  <c r="I211" i="2"/>
  <c r="F212" i="2"/>
  <c r="D271" i="5"/>
  <c r="G271" i="5" s="1"/>
  <c r="C265" i="2" s="1"/>
  <c r="E271" i="5" l="1"/>
  <c r="H271" i="5" s="1"/>
  <c r="C272" i="5" s="1"/>
  <c r="D272" i="5" s="1"/>
  <c r="G272" i="5" s="1"/>
  <c r="C266" i="2" s="1"/>
  <c r="D265" i="2"/>
  <c r="H388" i="2"/>
  <c r="B392" i="5"/>
  <c r="F391" i="5"/>
  <c r="I212" i="2"/>
  <c r="F213" i="2"/>
  <c r="D266" i="2" l="1"/>
  <c r="E265" i="2"/>
  <c r="F392" i="5"/>
  <c r="B393" i="5"/>
  <c r="I213" i="2"/>
  <c r="F214" i="2"/>
  <c r="H389" i="2"/>
  <c r="E272" i="5"/>
  <c r="H272" i="5" s="1"/>
  <c r="C273" i="5" s="1"/>
  <c r="E266" i="2" l="1"/>
  <c r="B394" i="5"/>
  <c r="F393" i="5"/>
  <c r="H390" i="2"/>
  <c r="I214" i="2"/>
  <c r="F215" i="2"/>
  <c r="D273" i="5"/>
  <c r="G273" i="5" s="1"/>
  <c r="C267" i="2" s="1"/>
  <c r="D267" i="2" s="1"/>
  <c r="E267" i="2" l="1"/>
  <c r="H391" i="2"/>
  <c r="F394" i="5"/>
  <c r="B395" i="5"/>
  <c r="I215" i="2"/>
  <c r="F216" i="2"/>
  <c r="E273" i="5"/>
  <c r="H273" i="5" s="1"/>
  <c r="C274" i="5" s="1"/>
  <c r="F395" i="5" l="1"/>
  <c r="B396" i="5"/>
  <c r="I216" i="2"/>
  <c r="F217" i="2"/>
  <c r="H392" i="2"/>
  <c r="D274" i="5"/>
  <c r="G274" i="5" s="1"/>
  <c r="C268" i="2" s="1"/>
  <c r="D268" i="2" l="1"/>
  <c r="B397" i="5"/>
  <c r="F396" i="5"/>
  <c r="H393" i="2"/>
  <c r="I217" i="2"/>
  <c r="F218" i="2"/>
  <c r="E274" i="5"/>
  <c r="H274" i="5" s="1"/>
  <c r="C275" i="5" s="1"/>
  <c r="D275" i="5" s="1"/>
  <c r="E268" i="2" l="1"/>
  <c r="H394" i="2"/>
  <c r="F397" i="5"/>
  <c r="B398" i="5"/>
  <c r="I218" i="2"/>
  <c r="F219" i="2"/>
  <c r="G275" i="5"/>
  <c r="C269" i="2" s="1"/>
  <c r="D269" i="2" s="1"/>
  <c r="E275" i="5"/>
  <c r="H275" i="5" l="1"/>
  <c r="C276" i="5" s="1"/>
  <c r="D276" i="5" s="1"/>
  <c r="G276" i="5" s="1"/>
  <c r="C270" i="2" s="1"/>
  <c r="D270" i="2" s="1"/>
  <c r="E270" i="2" s="1"/>
  <c r="E269" i="2"/>
  <c r="I219" i="2"/>
  <c r="F220" i="2"/>
  <c r="B399" i="5"/>
  <c r="F398" i="5"/>
  <c r="H395" i="2"/>
  <c r="E276" i="5"/>
  <c r="H276" i="5" s="1"/>
  <c r="C277" i="5" s="1"/>
  <c r="D277" i="5" s="1"/>
  <c r="G277" i="5" s="1"/>
  <c r="C271" i="2" s="1"/>
  <c r="D271" i="2" l="1"/>
  <c r="H396" i="2"/>
  <c r="I220" i="2"/>
  <c r="F221" i="2"/>
  <c r="B400" i="5"/>
  <c r="F399" i="5"/>
  <c r="E277" i="5"/>
  <c r="H277" i="5" s="1"/>
  <c r="C278" i="5" s="1"/>
  <c r="D278" i="5" s="1"/>
  <c r="G278" i="5" s="1"/>
  <c r="C272" i="2" s="1"/>
  <c r="D272" i="2" l="1"/>
  <c r="E272" i="2" s="1"/>
  <c r="E271" i="2"/>
  <c r="B401" i="5"/>
  <c r="F400" i="5"/>
  <c r="I221" i="2"/>
  <c r="F222" i="2"/>
  <c r="H397" i="2"/>
  <c r="E278" i="5"/>
  <c r="H278" i="5" s="1"/>
  <c r="C279" i="5" s="1"/>
  <c r="H398" i="2" l="1"/>
  <c r="I222" i="2"/>
  <c r="F223" i="2"/>
  <c r="B402" i="5"/>
  <c r="F401" i="5"/>
  <c r="D279" i="5"/>
  <c r="G279" i="5" s="1"/>
  <c r="C273" i="2" s="1"/>
  <c r="D273" i="2" s="1"/>
  <c r="E273" i="2" l="1"/>
  <c r="I223" i="2"/>
  <c r="F224" i="2"/>
  <c r="F402" i="5"/>
  <c r="B403" i="5"/>
  <c r="H399" i="2"/>
  <c r="E279" i="5"/>
  <c r="H279" i="5" s="1"/>
  <c r="C280" i="5" s="1"/>
  <c r="D280" i="5" s="1"/>
  <c r="G280" i="5" s="1"/>
  <c r="C274" i="2" s="1"/>
  <c r="D274" i="2" l="1"/>
  <c r="F403" i="5"/>
  <c r="B404" i="5"/>
  <c r="I224" i="2"/>
  <c r="F225" i="2"/>
  <c r="H400" i="2"/>
  <c r="E280" i="5"/>
  <c r="H280" i="5" s="1"/>
  <c r="C281" i="5" s="1"/>
  <c r="E274" i="2" l="1"/>
  <c r="B405" i="5"/>
  <c r="F404" i="5"/>
  <c r="I225" i="2"/>
  <c r="F226" i="2"/>
  <c r="H401" i="2"/>
  <c r="D281" i="5"/>
  <c r="G281" i="5" s="1"/>
  <c r="C275" i="2" s="1"/>
  <c r="D275" i="2" l="1"/>
  <c r="F405" i="5"/>
  <c r="B406" i="5"/>
  <c r="H402" i="2"/>
  <c r="I226" i="2"/>
  <c r="F227" i="2"/>
  <c r="E281" i="5"/>
  <c r="H281" i="5" s="1"/>
  <c r="C282" i="5" s="1"/>
  <c r="D282" i="5" s="1"/>
  <c r="G282" i="5" s="1"/>
  <c r="C276" i="2" s="1"/>
  <c r="D276" i="2" l="1"/>
  <c r="E276" i="2" s="1"/>
  <c r="E275" i="2"/>
  <c r="F406" i="5"/>
  <c r="B407" i="5"/>
  <c r="I227" i="2"/>
  <c r="F228" i="2"/>
  <c r="H403" i="2"/>
  <c r="E282" i="5"/>
  <c r="H282" i="5" s="1"/>
  <c r="C283" i="5" s="1"/>
  <c r="F407" i="5" l="1"/>
  <c r="B408" i="5"/>
  <c r="I228" i="2"/>
  <c r="F229" i="2"/>
  <c r="H404" i="2"/>
  <c r="D283" i="5"/>
  <c r="G283" i="5" s="1"/>
  <c r="C277" i="2" s="1"/>
  <c r="E283" i="5" l="1"/>
  <c r="H283" i="5" s="1"/>
  <c r="C284" i="5" s="1"/>
  <c r="D277" i="2"/>
  <c r="B409" i="5"/>
  <c r="F408" i="5"/>
  <c r="H405" i="2"/>
  <c r="I229" i="2"/>
  <c r="F230" i="2"/>
  <c r="D284" i="5"/>
  <c r="G284" i="5" s="1"/>
  <c r="C278" i="2" s="1"/>
  <c r="D278" i="2" l="1"/>
  <c r="E277" i="2"/>
  <c r="H406" i="2"/>
  <c r="I230" i="2"/>
  <c r="F231" i="2"/>
  <c r="B410" i="5"/>
  <c r="F409" i="5"/>
  <c r="E284" i="5"/>
  <c r="H284" i="5" s="1"/>
  <c r="C285" i="5" s="1"/>
  <c r="D285" i="5" s="1"/>
  <c r="E278" i="2" l="1"/>
  <c r="I231" i="2"/>
  <c r="F232" i="2"/>
  <c r="F410" i="5"/>
  <c r="B411" i="5"/>
  <c r="H407" i="2"/>
  <c r="G285" i="5"/>
  <c r="C279" i="2" s="1"/>
  <c r="E285" i="5"/>
  <c r="D279" i="2" l="1"/>
  <c r="H408" i="2"/>
  <c r="I232" i="2"/>
  <c r="F233" i="2"/>
  <c r="F411" i="5"/>
  <c r="B412" i="5"/>
  <c r="H285" i="5"/>
  <c r="C286" i="5" s="1"/>
  <c r="D286" i="5" s="1"/>
  <c r="G286" i="5" s="1"/>
  <c r="C280" i="2" s="1"/>
  <c r="D280" i="2" l="1"/>
  <c r="E280" i="2" s="1"/>
  <c r="E279" i="2"/>
  <c r="I233" i="2"/>
  <c r="F234" i="2"/>
  <c r="B413" i="5"/>
  <c r="F412" i="5"/>
  <c r="H409" i="2"/>
  <c r="E286" i="5"/>
  <c r="H286" i="5" s="1"/>
  <c r="C287" i="5" s="1"/>
  <c r="D287" i="5" s="1"/>
  <c r="G287" i="5" s="1"/>
  <c r="C281" i="2" s="1"/>
  <c r="D281" i="2" l="1"/>
  <c r="F413" i="5"/>
  <c r="B414" i="5"/>
  <c r="H410" i="2"/>
  <c r="I234" i="2"/>
  <c r="F235" i="2"/>
  <c r="E287" i="5"/>
  <c r="H287" i="5" s="1"/>
  <c r="C288" i="5" s="1"/>
  <c r="D288" i="5" s="1"/>
  <c r="G288" i="5" s="1"/>
  <c r="C282" i="2" s="1"/>
  <c r="D282" i="2" l="1"/>
  <c r="E282" i="2" s="1"/>
  <c r="E281" i="2"/>
  <c r="F414" i="5"/>
  <c r="B415" i="5"/>
  <c r="I235" i="2"/>
  <c r="F236" i="2"/>
  <c r="H411" i="2"/>
  <c r="E288" i="5"/>
  <c r="H288" i="5" s="1"/>
  <c r="C289" i="5" s="1"/>
  <c r="H412" i="2" l="1"/>
  <c r="I236" i="2"/>
  <c r="F237" i="2"/>
  <c r="F415" i="5"/>
  <c r="B416" i="5"/>
  <c r="D289" i="5"/>
  <c r="G289" i="5" s="1"/>
  <c r="C283" i="2" s="1"/>
  <c r="D283" i="2" l="1"/>
  <c r="I237" i="2"/>
  <c r="F238" i="2"/>
  <c r="B417" i="5"/>
  <c r="F416" i="5"/>
  <c r="H413" i="2"/>
  <c r="E289" i="5"/>
  <c r="H289" i="5" s="1"/>
  <c r="C290" i="5" s="1"/>
  <c r="D290" i="5" s="1"/>
  <c r="G290" i="5" s="1"/>
  <c r="C284" i="2" s="1"/>
  <c r="D284" i="2" l="1"/>
  <c r="E283" i="2"/>
  <c r="B418" i="5"/>
  <c r="F417" i="5"/>
  <c r="I238" i="2"/>
  <c r="F239" i="2"/>
  <c r="H414" i="2"/>
  <c r="E290" i="5"/>
  <c r="H290" i="5" s="1"/>
  <c r="C291" i="5" s="1"/>
  <c r="D291" i="5" s="1"/>
  <c r="G291" i="5" s="1"/>
  <c r="C285" i="2" s="1"/>
  <c r="D285" i="2" l="1"/>
  <c r="E284" i="2"/>
  <c r="I239" i="2"/>
  <c r="F240" i="2"/>
  <c r="F418" i="5"/>
  <c r="B419" i="5"/>
  <c r="H415" i="2"/>
  <c r="E291" i="5"/>
  <c r="H291" i="5" s="1"/>
  <c r="C292" i="5" s="1"/>
  <c r="D292" i="5" s="1"/>
  <c r="G292" i="5" s="1"/>
  <c r="C286" i="2" s="1"/>
  <c r="D286" i="2" l="1"/>
  <c r="E286" i="2" s="1"/>
  <c r="E285" i="2"/>
  <c r="I240" i="2"/>
  <c r="F241" i="2"/>
  <c r="H416" i="2"/>
  <c r="F419" i="5"/>
  <c r="B420" i="5"/>
  <c r="E292" i="5"/>
  <c r="H292" i="5" s="1"/>
  <c r="C293" i="5" s="1"/>
  <c r="F420" i="5" l="1"/>
  <c r="F430" i="5" s="1"/>
  <c r="K5" i="5" s="1"/>
  <c r="H417" i="2"/>
  <c r="I241" i="2"/>
  <c r="F242" i="2"/>
  <c r="D293" i="5"/>
  <c r="E293" i="5" s="1"/>
  <c r="H418" i="2" l="1"/>
  <c r="I242" i="2"/>
  <c r="F243" i="2"/>
  <c r="G293" i="5"/>
  <c r="C287" i="2" s="1"/>
  <c r="D287" i="2" l="1"/>
  <c r="I243" i="2"/>
  <c r="F244" i="2"/>
  <c r="H419" i="2"/>
  <c r="H293" i="5"/>
  <c r="C294" i="5" s="1"/>
  <c r="E287" i="2" l="1"/>
  <c r="H420" i="2"/>
  <c r="I244" i="2"/>
  <c r="F245" i="2"/>
  <c r="D294" i="5"/>
  <c r="I245" i="2" l="1"/>
  <c r="F246" i="2"/>
  <c r="H421" i="2"/>
  <c r="G294" i="5"/>
  <c r="C288" i="2" s="1"/>
  <c r="E294" i="5"/>
  <c r="H294" i="5" l="1"/>
  <c r="C295" i="5" s="1"/>
  <c r="D288" i="2"/>
  <c r="I246" i="2"/>
  <c r="F247" i="2"/>
  <c r="D295" i="5"/>
  <c r="E295" i="5" s="1"/>
  <c r="E288" i="2" l="1"/>
  <c r="I247" i="2"/>
  <c r="F248" i="2"/>
  <c r="G295" i="5"/>
  <c r="I248" i="2" l="1"/>
  <c r="F249" i="2"/>
  <c r="H295" i="5"/>
  <c r="C296" i="5" s="1"/>
  <c r="D296" i="5" s="1"/>
  <c r="C289" i="2"/>
  <c r="D289" i="2" l="1"/>
  <c r="I249" i="2"/>
  <c r="F250" i="2"/>
  <c r="G296" i="5"/>
  <c r="C290" i="2" s="1"/>
  <c r="E296" i="5"/>
  <c r="H296" i="5" l="1"/>
  <c r="C297" i="5" s="1"/>
  <c r="D297" i="5" s="1"/>
  <c r="G297" i="5" s="1"/>
  <c r="C291" i="2" s="1"/>
  <c r="D290" i="2"/>
  <c r="E289" i="2"/>
  <c r="I250" i="2"/>
  <c r="F251" i="2"/>
  <c r="D291" i="2" l="1"/>
  <c r="E291" i="2" s="1"/>
  <c r="E290" i="2"/>
  <c r="I251" i="2"/>
  <c r="F252" i="2"/>
  <c r="E297" i="5"/>
  <c r="H297" i="5" s="1"/>
  <c r="C298" i="5" s="1"/>
  <c r="D298" i="5" s="1"/>
  <c r="G298" i="5" s="1"/>
  <c r="C292" i="2" s="1"/>
  <c r="D292" i="2" l="1"/>
  <c r="I252" i="2"/>
  <c r="F253" i="2"/>
  <c r="E298" i="5"/>
  <c r="H298" i="5" s="1"/>
  <c r="C299" i="5" s="1"/>
  <c r="E292" i="2" l="1"/>
  <c r="I253" i="2"/>
  <c r="F254" i="2"/>
  <c r="D299" i="5"/>
  <c r="G299" i="5" s="1"/>
  <c r="C293" i="2" s="1"/>
  <c r="D293" i="2" l="1"/>
  <c r="I254" i="2"/>
  <c r="F255" i="2"/>
  <c r="E299" i="5"/>
  <c r="H299" i="5" s="1"/>
  <c r="C300" i="5" s="1"/>
  <c r="E293" i="2" l="1"/>
  <c r="I255" i="2"/>
  <c r="F256" i="2"/>
  <c r="D300" i="5"/>
  <c r="G300" i="5" s="1"/>
  <c r="C294" i="2" s="1"/>
  <c r="D294" i="2" l="1"/>
  <c r="I256" i="2"/>
  <c r="F257" i="2"/>
  <c r="E300" i="5"/>
  <c r="H300" i="5" s="1"/>
  <c r="C301" i="5" s="1"/>
  <c r="D301" i="5" s="1"/>
  <c r="E294" i="2" l="1"/>
  <c r="I257" i="2"/>
  <c r="F258" i="2"/>
  <c r="G301" i="5"/>
  <c r="C295" i="2" s="1"/>
  <c r="E301" i="5"/>
  <c r="H301" i="5" l="1"/>
  <c r="C302" i="5" s="1"/>
  <c r="D302" i="5" s="1"/>
  <c r="G302" i="5" s="1"/>
  <c r="C296" i="2" s="1"/>
  <c r="D295" i="2"/>
  <c r="I258" i="2"/>
  <c r="F259" i="2"/>
  <c r="E302" i="5" l="1"/>
  <c r="H302" i="5" s="1"/>
  <c r="C303" i="5" s="1"/>
  <c r="D303" i="5" s="1"/>
  <c r="G303" i="5" s="1"/>
  <c r="C297" i="2" s="1"/>
  <c r="D296" i="2"/>
  <c r="E295" i="2"/>
  <c r="I259" i="2"/>
  <c r="F260" i="2"/>
  <c r="E303" i="5" l="1"/>
  <c r="H303" i="5" s="1"/>
  <c r="C304" i="5" s="1"/>
  <c r="D297" i="2"/>
  <c r="E297" i="2" s="1"/>
  <c r="E296" i="2"/>
  <c r="I260" i="2"/>
  <c r="F261" i="2"/>
  <c r="D304" i="5"/>
  <c r="G304" i="5" s="1"/>
  <c r="C298" i="2" s="1"/>
  <c r="D298" i="2" l="1"/>
  <c r="I261" i="2"/>
  <c r="F262" i="2"/>
  <c r="E304" i="5"/>
  <c r="H304" i="5" s="1"/>
  <c r="C305" i="5" s="1"/>
  <c r="E298" i="2" l="1"/>
  <c r="I262" i="2"/>
  <c r="F263" i="2"/>
  <c r="D305" i="5"/>
  <c r="G305" i="5" s="1"/>
  <c r="C299" i="2" s="1"/>
  <c r="E305" i="5" l="1"/>
  <c r="H305" i="5" s="1"/>
  <c r="C306" i="5" s="1"/>
  <c r="D306" i="5" s="1"/>
  <c r="G306" i="5" s="1"/>
  <c r="C300" i="2" s="1"/>
  <c r="D299" i="2"/>
  <c r="I263" i="2"/>
  <c r="F264" i="2"/>
  <c r="D300" i="2" l="1"/>
  <c r="E299" i="2"/>
  <c r="I264" i="2"/>
  <c r="F265" i="2"/>
  <c r="E306" i="5"/>
  <c r="H306" i="5" s="1"/>
  <c r="C307" i="5" s="1"/>
  <c r="E300" i="2" l="1"/>
  <c r="I265" i="2"/>
  <c r="F266" i="2"/>
  <c r="D307" i="5"/>
  <c r="I266" i="2" l="1"/>
  <c r="F267" i="2"/>
  <c r="G307" i="5"/>
  <c r="E307" i="5"/>
  <c r="H307" i="5" l="1"/>
  <c r="C308" i="5" s="1"/>
  <c r="D308" i="5" s="1"/>
  <c r="E308" i="5" s="1"/>
  <c r="I267" i="2"/>
  <c r="F268" i="2"/>
  <c r="C301" i="2"/>
  <c r="D301" i="2" s="1"/>
  <c r="G308" i="5" l="1"/>
  <c r="I268" i="2"/>
  <c r="F269" i="2"/>
  <c r="E301" i="2"/>
  <c r="C302" i="2" l="1"/>
  <c r="D302" i="2" s="1"/>
  <c r="E302" i="2" s="1"/>
  <c r="H308" i="5"/>
  <c r="C309" i="5" s="1"/>
  <c r="I269" i="2"/>
  <c r="F270" i="2"/>
  <c r="D309" i="5" l="1"/>
  <c r="E309" i="5"/>
  <c r="I270" i="2"/>
  <c r="F271" i="2"/>
  <c r="G309" i="5" l="1"/>
  <c r="I271" i="2"/>
  <c r="F272" i="2"/>
  <c r="C303" i="2" l="1"/>
  <c r="D303" i="2" s="1"/>
  <c r="E303" i="2" s="1"/>
  <c r="H309" i="5"/>
  <c r="C310" i="5" s="1"/>
  <c r="I272" i="2"/>
  <c r="F273" i="2"/>
  <c r="D310" i="5" l="1"/>
  <c r="I273" i="2"/>
  <c r="F274" i="2"/>
  <c r="G310" i="5" l="1"/>
  <c r="E310" i="5"/>
  <c r="H310" i="5" s="1"/>
  <c r="C311" i="5" s="1"/>
  <c r="I274" i="2"/>
  <c r="F275" i="2"/>
  <c r="D311" i="5" l="1"/>
  <c r="C304" i="2"/>
  <c r="D304" i="2" s="1"/>
  <c r="E304" i="2" s="1"/>
  <c r="I275" i="2"/>
  <c r="F276" i="2"/>
  <c r="G311" i="5" l="1"/>
  <c r="E311" i="5"/>
  <c r="I276" i="2"/>
  <c r="F277" i="2"/>
  <c r="H311" i="5" l="1"/>
  <c r="C312" i="5" s="1"/>
  <c r="D312" i="5" s="1"/>
  <c r="C305" i="2"/>
  <c r="D305" i="2" s="1"/>
  <c r="E305" i="2" s="1"/>
  <c r="I277" i="2"/>
  <c r="F278" i="2"/>
  <c r="G312" i="5" l="1"/>
  <c r="E312" i="5"/>
  <c r="H312" i="5" s="1"/>
  <c r="C313" i="5" s="1"/>
  <c r="I278" i="2"/>
  <c r="F279" i="2"/>
  <c r="D313" i="5" l="1"/>
  <c r="G313" i="5" s="1"/>
  <c r="C307" i="2" s="1"/>
  <c r="C306" i="2"/>
  <c r="D306" i="2" s="1"/>
  <c r="E306" i="2" s="1"/>
  <c r="I279" i="2"/>
  <c r="F280" i="2"/>
  <c r="D307" i="2" l="1"/>
  <c r="E307" i="2" s="1"/>
  <c r="E313" i="5"/>
  <c r="H313" i="5" s="1"/>
  <c r="C314" i="5" s="1"/>
  <c r="I280" i="2"/>
  <c r="F281" i="2"/>
  <c r="D314" i="5" l="1"/>
  <c r="G314" i="5" s="1"/>
  <c r="C308" i="2" s="1"/>
  <c r="D308" i="2" s="1"/>
  <c r="E308" i="2" s="1"/>
  <c r="I281" i="2"/>
  <c r="F282" i="2"/>
  <c r="E314" i="5" l="1"/>
  <c r="H314" i="5" s="1"/>
  <c r="C315" i="5" s="1"/>
  <c r="I282" i="2"/>
  <c r="F283" i="2"/>
  <c r="D315" i="5" l="1"/>
  <c r="G315" i="5" s="1"/>
  <c r="C309" i="2" s="1"/>
  <c r="D309" i="2" s="1"/>
  <c r="E309" i="2" s="1"/>
  <c r="E315" i="5"/>
  <c r="H315" i="5" s="1"/>
  <c r="C316" i="5" s="1"/>
  <c r="I283" i="2"/>
  <c r="F284" i="2"/>
  <c r="D316" i="5" l="1"/>
  <c r="G316" i="5" s="1"/>
  <c r="C310" i="2" s="1"/>
  <c r="D310" i="2" s="1"/>
  <c r="E310" i="2" s="1"/>
  <c r="I284" i="2"/>
  <c r="F285" i="2"/>
  <c r="E316" i="5" l="1"/>
  <c r="H316" i="5" s="1"/>
  <c r="C317" i="5" s="1"/>
  <c r="D317" i="5" s="1"/>
  <c r="G317" i="5" s="1"/>
  <c r="C311" i="2" s="1"/>
  <c r="D311" i="2" s="1"/>
  <c r="E311" i="2" s="1"/>
  <c r="I285" i="2"/>
  <c r="F286" i="2"/>
  <c r="E317" i="5" l="1"/>
  <c r="H317" i="5" s="1"/>
  <c r="C318" i="5" s="1"/>
  <c r="D318" i="5" s="1"/>
  <c r="G318" i="5" s="1"/>
  <c r="C312" i="2" s="1"/>
  <c r="D312" i="2" s="1"/>
  <c r="E312" i="2" s="1"/>
  <c r="I286" i="2"/>
  <c r="F287" i="2"/>
  <c r="E318" i="5" l="1"/>
  <c r="H318" i="5"/>
  <c r="C319" i="5" s="1"/>
  <c r="D319" i="5" s="1"/>
  <c r="I287" i="2"/>
  <c r="F288" i="2"/>
  <c r="G319" i="5" l="1"/>
  <c r="C313" i="2" s="1"/>
  <c r="D313" i="2" s="1"/>
  <c r="E313" i="2" s="1"/>
  <c r="E319" i="5"/>
  <c r="H319" i="5" s="1"/>
  <c r="C320" i="5" s="1"/>
  <c r="D320" i="5" s="1"/>
  <c r="G320" i="5" s="1"/>
  <c r="C314" i="2" s="1"/>
  <c r="D314" i="2" s="1"/>
  <c r="E314" i="2" s="1"/>
  <c r="I288" i="2"/>
  <c r="F289" i="2"/>
  <c r="E320" i="5" l="1"/>
  <c r="H320" i="5" s="1"/>
  <c r="C321" i="5" s="1"/>
  <c r="I289" i="2"/>
  <c r="F290" i="2"/>
  <c r="D321" i="5" l="1"/>
  <c r="G321" i="5" s="1"/>
  <c r="C315" i="2" s="1"/>
  <c r="D315" i="2" s="1"/>
  <c r="E315" i="2" s="1"/>
  <c r="I290" i="2"/>
  <c r="F291" i="2"/>
  <c r="E321" i="5" l="1"/>
  <c r="H321" i="5" s="1"/>
  <c r="C322" i="5" s="1"/>
  <c r="I291" i="2"/>
  <c r="F292" i="2"/>
  <c r="D322" i="5" l="1"/>
  <c r="G322" i="5" s="1"/>
  <c r="C316" i="2" s="1"/>
  <c r="D316" i="2" s="1"/>
  <c r="E316" i="2" s="1"/>
  <c r="I292" i="2"/>
  <c r="F293" i="2"/>
  <c r="E322" i="5" l="1"/>
  <c r="H322" i="5" s="1"/>
  <c r="C323" i="5" s="1"/>
  <c r="D323" i="5" s="1"/>
  <c r="G323" i="5" s="1"/>
  <c r="C317" i="2" s="1"/>
  <c r="D317" i="2" s="1"/>
  <c r="E317" i="2" s="1"/>
  <c r="I293" i="2"/>
  <c r="F294" i="2"/>
  <c r="E323" i="5" l="1"/>
  <c r="H323" i="5" s="1"/>
  <c r="C324" i="5" s="1"/>
  <c r="D324" i="5" s="1"/>
  <c r="G324" i="5" s="1"/>
  <c r="C318" i="2" s="1"/>
  <c r="D318" i="2" s="1"/>
  <c r="E318" i="2" s="1"/>
  <c r="I294" i="2"/>
  <c r="F295" i="2"/>
  <c r="E324" i="5" l="1"/>
  <c r="H324" i="5" s="1"/>
  <c r="C325" i="5" s="1"/>
  <c r="I295" i="2"/>
  <c r="F296" i="2"/>
  <c r="D325" i="5" l="1"/>
  <c r="G325" i="5" s="1"/>
  <c r="C319" i="2" s="1"/>
  <c r="D319" i="2" s="1"/>
  <c r="E319" i="2" s="1"/>
  <c r="I296" i="2"/>
  <c r="F297" i="2"/>
  <c r="E325" i="5" l="1"/>
  <c r="H325" i="5" s="1"/>
  <c r="C326" i="5" s="1"/>
  <c r="I297" i="2"/>
  <c r="F298" i="2"/>
  <c r="D326" i="5" l="1"/>
  <c r="G326" i="5" s="1"/>
  <c r="C320" i="2" s="1"/>
  <c r="D320" i="2" s="1"/>
  <c r="E320" i="2" s="1"/>
  <c r="I298" i="2"/>
  <c r="F299" i="2"/>
  <c r="E326" i="5" l="1"/>
  <c r="H326" i="5" s="1"/>
  <c r="C327" i="5" s="1"/>
  <c r="I299" i="2"/>
  <c r="F300" i="2"/>
  <c r="D327" i="5" l="1"/>
  <c r="G327" i="5" s="1"/>
  <c r="C321" i="2" s="1"/>
  <c r="D321" i="2" s="1"/>
  <c r="E321" i="2" s="1"/>
  <c r="I300" i="2"/>
  <c r="F301" i="2"/>
  <c r="E327" i="5" l="1"/>
  <c r="H327" i="5" s="1"/>
  <c r="C328" i="5" s="1"/>
  <c r="I301" i="2"/>
  <c r="F302" i="2"/>
  <c r="D328" i="5" l="1"/>
  <c r="G328" i="5" s="1"/>
  <c r="C322" i="2" s="1"/>
  <c r="D322" i="2" s="1"/>
  <c r="E322" i="2" s="1"/>
  <c r="F303" i="2"/>
  <c r="I302" i="2"/>
  <c r="E328" i="5" l="1"/>
  <c r="H328" i="5" s="1"/>
  <c r="C329" i="5" s="1"/>
  <c r="F304" i="2"/>
  <c r="I303" i="2"/>
  <c r="D329" i="5" l="1"/>
  <c r="G329" i="5" s="1"/>
  <c r="C323" i="2" s="1"/>
  <c r="D323" i="2" s="1"/>
  <c r="E323" i="2" s="1"/>
  <c r="F305" i="2"/>
  <c r="I304" i="2"/>
  <c r="E329" i="5" l="1"/>
  <c r="H329" i="5" s="1"/>
  <c r="C330" i="5" s="1"/>
  <c r="D330" i="5" s="1"/>
  <c r="G330" i="5" s="1"/>
  <c r="C324" i="2" s="1"/>
  <c r="D324" i="2" s="1"/>
  <c r="E324" i="2" s="1"/>
  <c r="F306" i="2"/>
  <c r="I305" i="2"/>
  <c r="E330" i="5" l="1"/>
  <c r="H330" i="5" s="1"/>
  <c r="C331" i="5" s="1"/>
  <c r="F307" i="2"/>
  <c r="I306" i="2"/>
  <c r="D331" i="5" l="1"/>
  <c r="G331" i="5" s="1"/>
  <c r="C325" i="2" s="1"/>
  <c r="D325" i="2" s="1"/>
  <c r="E325" i="2" s="1"/>
  <c r="F308" i="2"/>
  <c r="I307" i="2"/>
  <c r="E331" i="5" l="1"/>
  <c r="H331" i="5" s="1"/>
  <c r="C332" i="5" s="1"/>
  <c r="D332" i="5" s="1"/>
  <c r="G332" i="5" s="1"/>
  <c r="C326" i="2" s="1"/>
  <c r="D326" i="2" s="1"/>
  <c r="E326" i="2" s="1"/>
  <c r="F309" i="2"/>
  <c r="I308" i="2"/>
  <c r="E332" i="5" l="1"/>
  <c r="H332" i="5" s="1"/>
  <c r="C333" i="5" s="1"/>
  <c r="F310" i="2"/>
  <c r="I309" i="2"/>
  <c r="D333" i="5" l="1"/>
  <c r="G333" i="5" s="1"/>
  <c r="C327" i="2" s="1"/>
  <c r="D327" i="2" s="1"/>
  <c r="E327" i="2" s="1"/>
  <c r="E333" i="5"/>
  <c r="H333" i="5" s="1"/>
  <c r="C334" i="5" s="1"/>
  <c r="F311" i="2"/>
  <c r="I310" i="2"/>
  <c r="D334" i="5" l="1"/>
  <c r="G334" i="5" s="1"/>
  <c r="C328" i="2" s="1"/>
  <c r="D328" i="2" s="1"/>
  <c r="E328" i="2" s="1"/>
  <c r="F312" i="2"/>
  <c r="I311" i="2"/>
  <c r="E334" i="5" l="1"/>
  <c r="H334" i="5" s="1"/>
  <c r="C335" i="5" s="1"/>
  <c r="D335" i="5" s="1"/>
  <c r="G335" i="5" s="1"/>
  <c r="C329" i="2" s="1"/>
  <c r="D329" i="2" s="1"/>
  <c r="E329" i="2" s="1"/>
  <c r="F313" i="2"/>
  <c r="I312" i="2"/>
  <c r="E335" i="5" l="1"/>
  <c r="H335" i="5" s="1"/>
  <c r="C336" i="5" s="1"/>
  <c r="I313" i="2"/>
  <c r="F314" i="2"/>
  <c r="D336" i="5" l="1"/>
  <c r="G336" i="5" s="1"/>
  <c r="C330" i="2" s="1"/>
  <c r="D330" i="2" s="1"/>
  <c r="E330" i="2" s="1"/>
  <c r="F315" i="2"/>
  <c r="I314" i="2"/>
  <c r="E336" i="5" l="1"/>
  <c r="H336" i="5" s="1"/>
  <c r="C337" i="5" s="1"/>
  <c r="F316" i="2"/>
  <c r="I315" i="2"/>
  <c r="D337" i="5" l="1"/>
  <c r="G337" i="5" s="1"/>
  <c r="C331" i="2" s="1"/>
  <c r="D331" i="2" s="1"/>
  <c r="E331" i="2" s="1"/>
  <c r="F317" i="2"/>
  <c r="I316" i="2"/>
  <c r="E337" i="5" l="1"/>
  <c r="H337" i="5" s="1"/>
  <c r="C338" i="5" s="1"/>
  <c r="F318" i="2"/>
  <c r="I317" i="2"/>
  <c r="D338" i="5" l="1"/>
  <c r="G338" i="5" s="1"/>
  <c r="C332" i="2" s="1"/>
  <c r="D332" i="2" s="1"/>
  <c r="E332" i="2" s="1"/>
  <c r="F319" i="2"/>
  <c r="I318" i="2"/>
  <c r="E338" i="5" l="1"/>
  <c r="H338" i="5" s="1"/>
  <c r="C339" i="5" s="1"/>
  <c r="F320" i="2"/>
  <c r="I319" i="2"/>
  <c r="D339" i="5" l="1"/>
  <c r="G339" i="5" s="1"/>
  <c r="C333" i="2" s="1"/>
  <c r="D333" i="2" s="1"/>
  <c r="E333" i="2" s="1"/>
  <c r="E339" i="5"/>
  <c r="H339" i="5" s="1"/>
  <c r="C340" i="5" s="1"/>
  <c r="F321" i="2"/>
  <c r="I320" i="2"/>
  <c r="D340" i="5" l="1"/>
  <c r="G340" i="5" s="1"/>
  <c r="C334" i="2" s="1"/>
  <c r="D334" i="2" s="1"/>
  <c r="E334" i="2" s="1"/>
  <c r="F322" i="2"/>
  <c r="I321" i="2"/>
  <c r="E340" i="5" l="1"/>
  <c r="H340" i="5" s="1"/>
  <c r="C341" i="5" s="1"/>
  <c r="D341" i="5" s="1"/>
  <c r="G341" i="5" s="1"/>
  <c r="C335" i="2" s="1"/>
  <c r="D335" i="2" s="1"/>
  <c r="E335" i="2" s="1"/>
  <c r="F323" i="2"/>
  <c r="I322" i="2"/>
  <c r="E341" i="5" l="1"/>
  <c r="H341" i="5" s="1"/>
  <c r="C342" i="5" s="1"/>
  <c r="D342" i="5" s="1"/>
  <c r="G342" i="5" s="1"/>
  <c r="C336" i="2" s="1"/>
  <c r="D336" i="2" s="1"/>
  <c r="E336" i="2" s="1"/>
  <c r="F324" i="2"/>
  <c r="I323" i="2"/>
  <c r="E342" i="5" l="1"/>
  <c r="H342" i="5" s="1"/>
  <c r="C343" i="5" s="1"/>
  <c r="F325" i="2"/>
  <c r="I324" i="2"/>
  <c r="D343" i="5" l="1"/>
  <c r="G343" i="5" s="1"/>
  <c r="C337" i="2" s="1"/>
  <c r="D337" i="2" s="1"/>
  <c r="E337" i="2" s="1"/>
  <c r="I325" i="2"/>
  <c r="F326" i="2"/>
  <c r="E343" i="5" l="1"/>
  <c r="H343" i="5" s="1"/>
  <c r="C344" i="5" s="1"/>
  <c r="F327" i="2"/>
  <c r="I326" i="2"/>
  <c r="D344" i="5" l="1"/>
  <c r="G344" i="5" s="1"/>
  <c r="C338" i="2" s="1"/>
  <c r="D338" i="2" s="1"/>
  <c r="E338" i="2" s="1"/>
  <c r="F328" i="2"/>
  <c r="I327" i="2"/>
  <c r="E344" i="5" l="1"/>
  <c r="H344" i="5" s="1"/>
  <c r="C345" i="5" s="1"/>
  <c r="F329" i="2"/>
  <c r="I328" i="2"/>
  <c r="D345" i="5" l="1"/>
  <c r="G345" i="5" s="1"/>
  <c r="C339" i="2" s="1"/>
  <c r="D339" i="2" s="1"/>
  <c r="E339" i="2" s="1"/>
  <c r="F330" i="2"/>
  <c r="I329" i="2"/>
  <c r="E345" i="5" l="1"/>
  <c r="H345" i="5" s="1"/>
  <c r="C346" i="5" s="1"/>
  <c r="F331" i="2"/>
  <c r="I330" i="2"/>
  <c r="D346" i="5" l="1"/>
  <c r="G346" i="5" s="1"/>
  <c r="C340" i="2" s="1"/>
  <c r="D340" i="2" s="1"/>
  <c r="E340" i="2" s="1"/>
  <c r="F332" i="2"/>
  <c r="I331" i="2"/>
  <c r="E346" i="5" l="1"/>
  <c r="H346" i="5" s="1"/>
  <c r="C347" i="5" s="1"/>
  <c r="F333" i="2"/>
  <c r="I332" i="2"/>
  <c r="D347" i="5" l="1"/>
  <c r="G347" i="5" s="1"/>
  <c r="C341" i="2" s="1"/>
  <c r="D341" i="2" s="1"/>
  <c r="E341" i="2" s="1"/>
  <c r="F334" i="2"/>
  <c r="I333" i="2"/>
  <c r="E347" i="5" l="1"/>
  <c r="H347" i="5" s="1"/>
  <c r="C348" i="5" s="1"/>
  <c r="D348" i="5"/>
  <c r="G348" i="5" s="1"/>
  <c r="C342" i="2" s="1"/>
  <c r="D342" i="2" s="1"/>
  <c r="E342" i="2" s="1"/>
  <c r="F335" i="2"/>
  <c r="I334" i="2"/>
  <c r="E348" i="5" l="1"/>
  <c r="H348" i="5" s="1"/>
  <c r="C349" i="5" s="1"/>
  <c r="D349" i="5" s="1"/>
  <c r="G349" i="5" s="1"/>
  <c r="C343" i="2" s="1"/>
  <c r="D343" i="2" s="1"/>
  <c r="E343" i="2" s="1"/>
  <c r="F336" i="2"/>
  <c r="I335" i="2"/>
  <c r="E349" i="5" l="1"/>
  <c r="H349" i="5" s="1"/>
  <c r="C350" i="5" s="1"/>
  <c r="D350" i="5" s="1"/>
  <c r="G350" i="5" s="1"/>
  <c r="C344" i="2" s="1"/>
  <c r="D344" i="2" s="1"/>
  <c r="E344" i="2" s="1"/>
  <c r="F337" i="2"/>
  <c r="I336" i="2"/>
  <c r="E350" i="5" l="1"/>
  <c r="H350" i="5" s="1"/>
  <c r="C351" i="5" s="1"/>
  <c r="D351" i="5" s="1"/>
  <c r="G351" i="5" s="1"/>
  <c r="C345" i="2" s="1"/>
  <c r="D345" i="2" s="1"/>
  <c r="E345" i="2" s="1"/>
  <c r="I337" i="2"/>
  <c r="F338" i="2"/>
  <c r="E351" i="5" l="1"/>
  <c r="H351" i="5" s="1"/>
  <c r="C352" i="5" s="1"/>
  <c r="F339" i="2"/>
  <c r="I338" i="2"/>
  <c r="D352" i="5" l="1"/>
  <c r="G352" i="5" s="1"/>
  <c r="C346" i="2" s="1"/>
  <c r="D346" i="2" s="1"/>
  <c r="E346" i="2" s="1"/>
  <c r="F340" i="2"/>
  <c r="I339" i="2"/>
  <c r="E352" i="5" l="1"/>
  <c r="H352" i="5" s="1"/>
  <c r="C353" i="5" s="1"/>
  <c r="F341" i="2"/>
  <c r="I340" i="2"/>
  <c r="D353" i="5" l="1"/>
  <c r="G353" i="5" s="1"/>
  <c r="C347" i="2" s="1"/>
  <c r="D347" i="2" s="1"/>
  <c r="E347" i="2" s="1"/>
  <c r="F342" i="2"/>
  <c r="I341" i="2"/>
  <c r="E353" i="5" l="1"/>
  <c r="H353" i="5" s="1"/>
  <c r="C354" i="5" s="1"/>
  <c r="F343" i="2"/>
  <c r="I342" i="2"/>
  <c r="D354" i="5" l="1"/>
  <c r="G354" i="5" s="1"/>
  <c r="C348" i="2" s="1"/>
  <c r="D348" i="2" s="1"/>
  <c r="E348" i="2" s="1"/>
  <c r="F344" i="2"/>
  <c r="I343" i="2"/>
  <c r="E354" i="5" l="1"/>
  <c r="H354" i="5" s="1"/>
  <c r="C355" i="5" s="1"/>
  <c r="D355" i="5" s="1"/>
  <c r="F345" i="2"/>
  <c r="I344" i="2"/>
  <c r="G355" i="5" l="1"/>
  <c r="C349" i="2" s="1"/>
  <c r="D349" i="2" s="1"/>
  <c r="E349" i="2" s="1"/>
  <c r="E355" i="5"/>
  <c r="H355" i="5" s="1"/>
  <c r="C356" i="5" s="1"/>
  <c r="D356" i="5" s="1"/>
  <c r="G356" i="5" s="1"/>
  <c r="C350" i="2" s="1"/>
  <c r="D350" i="2" s="1"/>
  <c r="E350" i="2" s="1"/>
  <c r="F346" i="2"/>
  <c r="I345" i="2"/>
  <c r="E356" i="5" l="1"/>
  <c r="H356" i="5" s="1"/>
  <c r="C357" i="5" s="1"/>
  <c r="F347" i="2"/>
  <c r="I346" i="2"/>
  <c r="D357" i="5" l="1"/>
  <c r="G357" i="5" s="1"/>
  <c r="C351" i="2" s="1"/>
  <c r="D351" i="2" s="1"/>
  <c r="E351" i="2" s="1"/>
  <c r="F348" i="2"/>
  <c r="I347" i="2"/>
  <c r="E357" i="5" l="1"/>
  <c r="H357" i="5" s="1"/>
  <c r="C358" i="5" s="1"/>
  <c r="F349" i="2"/>
  <c r="I348" i="2"/>
  <c r="D358" i="5" l="1"/>
  <c r="G358" i="5" s="1"/>
  <c r="C352" i="2" s="1"/>
  <c r="D352" i="2" s="1"/>
  <c r="E352" i="2" s="1"/>
  <c r="I349" i="2"/>
  <c r="F350" i="2"/>
  <c r="E358" i="5" l="1"/>
  <c r="H358" i="5" s="1"/>
  <c r="C359" i="5" s="1"/>
  <c r="D359" i="5"/>
  <c r="G359" i="5" s="1"/>
  <c r="C353" i="2" s="1"/>
  <c r="D353" i="2" s="1"/>
  <c r="E353" i="2" s="1"/>
  <c r="F351" i="2"/>
  <c r="I350" i="2"/>
  <c r="E359" i="5" l="1"/>
  <c r="H359" i="5" s="1"/>
  <c r="C360" i="5" s="1"/>
  <c r="D360" i="5" s="1"/>
  <c r="G360" i="5" s="1"/>
  <c r="C354" i="2" s="1"/>
  <c r="D354" i="2" s="1"/>
  <c r="E354" i="2" s="1"/>
  <c r="F352" i="2"/>
  <c r="I351" i="2"/>
  <c r="E360" i="5" l="1"/>
  <c r="H360" i="5" s="1"/>
  <c r="C361" i="5" s="1"/>
  <c r="D361" i="5"/>
  <c r="G361" i="5" s="1"/>
  <c r="C355" i="2" s="1"/>
  <c r="D355" i="2" s="1"/>
  <c r="E355" i="2" s="1"/>
  <c r="F353" i="2"/>
  <c r="I352" i="2"/>
  <c r="E361" i="5" l="1"/>
  <c r="H361" i="5" s="1"/>
  <c r="C362" i="5" s="1"/>
  <c r="D362" i="5" s="1"/>
  <c r="G362" i="5" s="1"/>
  <c r="C356" i="2" s="1"/>
  <c r="D356" i="2" s="1"/>
  <c r="E356" i="2" s="1"/>
  <c r="F354" i="2"/>
  <c r="I353" i="2"/>
  <c r="E362" i="5" l="1"/>
  <c r="H362" i="5" s="1"/>
  <c r="C363" i="5" s="1"/>
  <c r="F355" i="2"/>
  <c r="I354" i="2"/>
  <c r="D363" i="5" l="1"/>
  <c r="G363" i="5" s="1"/>
  <c r="C357" i="2" s="1"/>
  <c r="D357" i="2" s="1"/>
  <c r="E357" i="2" s="1"/>
  <c r="E363" i="5"/>
  <c r="H363" i="5" s="1"/>
  <c r="C364" i="5" s="1"/>
  <c r="F356" i="2"/>
  <c r="I355" i="2"/>
  <c r="D364" i="5" l="1"/>
  <c r="G364" i="5" s="1"/>
  <c r="C358" i="2" s="1"/>
  <c r="D358" i="2" s="1"/>
  <c r="E358" i="2" s="1"/>
  <c r="F357" i="2"/>
  <c r="I356" i="2"/>
  <c r="E364" i="5" l="1"/>
  <c r="H364" i="5" s="1"/>
  <c r="C365" i="5" s="1"/>
  <c r="F358" i="2"/>
  <c r="I357" i="2"/>
  <c r="D365" i="5" l="1"/>
  <c r="G365" i="5" s="1"/>
  <c r="C359" i="2" s="1"/>
  <c r="D359" i="2" s="1"/>
  <c r="E359" i="2" s="1"/>
  <c r="F359" i="2" s="1"/>
  <c r="E365" i="5"/>
  <c r="H365" i="5" s="1"/>
  <c r="C366" i="5" s="1"/>
  <c r="I358" i="2"/>
  <c r="D366" i="5" l="1"/>
  <c r="G366" i="5" s="1"/>
  <c r="C360" i="2" s="1"/>
  <c r="D360" i="2" s="1"/>
  <c r="E360" i="2" s="1"/>
  <c r="F360" i="2" s="1"/>
  <c r="I359" i="2"/>
  <c r="E366" i="5" l="1"/>
  <c r="H366" i="5" s="1"/>
  <c r="C367" i="5" s="1"/>
  <c r="I360" i="2"/>
  <c r="D367" i="5" l="1"/>
  <c r="G367" i="5" s="1"/>
  <c r="C361" i="2" s="1"/>
  <c r="D361" i="2" s="1"/>
  <c r="E361" i="2" s="1"/>
  <c r="F361" i="2" s="1"/>
  <c r="I361" i="2" s="1"/>
  <c r="E367" i="5" l="1"/>
  <c r="H367" i="5" s="1"/>
  <c r="C368" i="5" s="1"/>
  <c r="D368" i="5" l="1"/>
  <c r="G368" i="5" s="1"/>
  <c r="C362" i="2" s="1"/>
  <c r="D362" i="2" s="1"/>
  <c r="E362" i="2" s="1"/>
  <c r="F362" i="2" s="1"/>
  <c r="I362" i="2" l="1"/>
  <c r="E368" i="5"/>
  <c r="H368" i="5" s="1"/>
  <c r="C369" i="5" s="1"/>
  <c r="D369" i="5" l="1"/>
  <c r="G369" i="5" s="1"/>
  <c r="C363" i="2" s="1"/>
  <c r="D363" i="2" s="1"/>
  <c r="E363" i="2" s="1"/>
  <c r="F363" i="2" s="1"/>
  <c r="I363" i="2" l="1"/>
  <c r="E369" i="5"/>
  <c r="H369" i="5" s="1"/>
  <c r="C370" i="5" s="1"/>
  <c r="D370" i="5" l="1"/>
  <c r="G370" i="5" s="1"/>
  <c r="C364" i="2" s="1"/>
  <c r="D364" i="2" s="1"/>
  <c r="E364" i="2" s="1"/>
  <c r="F364" i="2" s="1"/>
  <c r="E370" i="5" l="1"/>
  <c r="H370" i="5" s="1"/>
  <c r="C371" i="5" s="1"/>
  <c r="D371" i="5" s="1"/>
  <c r="G371" i="5" s="1"/>
  <c r="C365" i="2" s="1"/>
  <c r="D365" i="2" s="1"/>
  <c r="E365" i="2" s="1"/>
  <c r="F365" i="2" s="1"/>
  <c r="I364" i="2"/>
  <c r="I365" i="2" l="1"/>
  <c r="E371" i="5"/>
  <c r="H371" i="5" s="1"/>
  <c r="C372" i="5" s="1"/>
  <c r="D372" i="5" l="1"/>
  <c r="G372" i="5" s="1"/>
  <c r="C366" i="2" s="1"/>
  <c r="D366" i="2" s="1"/>
  <c r="E366" i="2" s="1"/>
  <c r="F366" i="2" s="1"/>
  <c r="I366" i="2" l="1"/>
  <c r="E372" i="5"/>
  <c r="H372" i="5" s="1"/>
  <c r="C373" i="5" s="1"/>
  <c r="D373" i="5" l="1"/>
  <c r="G373" i="5" s="1"/>
  <c r="C367" i="2" s="1"/>
  <c r="D367" i="2" s="1"/>
  <c r="E367" i="2" s="1"/>
  <c r="F367" i="2" s="1"/>
  <c r="E373" i="5"/>
  <c r="H373" i="5" s="1"/>
  <c r="C374" i="5" s="1"/>
  <c r="D374" i="5" l="1"/>
  <c r="G374" i="5" s="1"/>
  <c r="C368" i="2" s="1"/>
  <c r="D368" i="2" s="1"/>
  <c r="E368" i="2" s="1"/>
  <c r="F368" i="2" s="1"/>
  <c r="I367" i="2"/>
  <c r="I368" i="2" l="1"/>
  <c r="E374" i="5"/>
  <c r="H374" i="5" s="1"/>
  <c r="C375" i="5" s="1"/>
  <c r="D375" i="5" l="1"/>
  <c r="G375" i="5" s="1"/>
  <c r="C369" i="2" s="1"/>
  <c r="D369" i="2" s="1"/>
  <c r="E369" i="2" s="1"/>
  <c r="F369" i="2" s="1"/>
  <c r="I369" i="2" l="1"/>
  <c r="E375" i="5"/>
  <c r="H375" i="5" s="1"/>
  <c r="C376" i="5" s="1"/>
  <c r="D376" i="5" l="1"/>
  <c r="G376" i="5" s="1"/>
  <c r="C370" i="2" s="1"/>
  <c r="D370" i="2" s="1"/>
  <c r="E370" i="2" s="1"/>
  <c r="F370" i="2" s="1"/>
  <c r="I370" i="2" l="1"/>
  <c r="E376" i="5"/>
  <c r="H376" i="5" s="1"/>
  <c r="C377" i="5" s="1"/>
  <c r="D377" i="5" l="1"/>
  <c r="G377" i="5" s="1"/>
  <c r="C371" i="2" s="1"/>
  <c r="D371" i="2" s="1"/>
  <c r="E371" i="2" s="1"/>
  <c r="F371" i="2" s="1"/>
  <c r="E377" i="5" l="1"/>
  <c r="H377" i="5" s="1"/>
  <c r="C378" i="5" s="1"/>
  <c r="D378" i="5" s="1"/>
  <c r="G378" i="5" s="1"/>
  <c r="C372" i="2" s="1"/>
  <c r="D372" i="2" s="1"/>
  <c r="E372" i="2" s="1"/>
  <c r="F372" i="2" s="1"/>
  <c r="I371" i="2"/>
  <c r="I372" i="2" l="1"/>
  <c r="E378" i="5"/>
  <c r="H378" i="5" s="1"/>
  <c r="C379" i="5" s="1"/>
  <c r="D379" i="5" l="1"/>
  <c r="G379" i="5" s="1"/>
  <c r="C373" i="2" s="1"/>
  <c r="D373" i="2" s="1"/>
  <c r="E373" i="2" s="1"/>
  <c r="F373" i="2" s="1"/>
  <c r="I373" i="2" l="1"/>
  <c r="E379" i="5"/>
  <c r="H379" i="5" s="1"/>
  <c r="C380" i="5" s="1"/>
  <c r="D380" i="5" l="1"/>
  <c r="G380" i="5" s="1"/>
  <c r="C374" i="2" s="1"/>
  <c r="D374" i="2" s="1"/>
  <c r="E374" i="2" s="1"/>
  <c r="F374" i="2" s="1"/>
  <c r="I374" i="2" l="1"/>
  <c r="E380" i="5"/>
  <c r="H380" i="5" s="1"/>
  <c r="C381" i="5" s="1"/>
  <c r="D381" i="5" l="1"/>
  <c r="G381" i="5" s="1"/>
  <c r="C375" i="2" s="1"/>
  <c r="D375" i="2" s="1"/>
  <c r="E375" i="2" s="1"/>
  <c r="F375" i="2" s="1"/>
  <c r="E381" i="5" l="1"/>
  <c r="H381" i="5" s="1"/>
  <c r="C382" i="5" s="1"/>
  <c r="D382" i="5" s="1"/>
  <c r="G382" i="5" s="1"/>
  <c r="C376" i="2" s="1"/>
  <c r="D376" i="2" s="1"/>
  <c r="E376" i="2" s="1"/>
  <c r="F376" i="2" s="1"/>
  <c r="I375" i="2"/>
  <c r="E382" i="5" l="1"/>
  <c r="H382" i="5" s="1"/>
  <c r="C383" i="5" s="1"/>
  <c r="D383" i="5" s="1"/>
  <c r="G383" i="5" s="1"/>
  <c r="C377" i="2" s="1"/>
  <c r="D377" i="2" s="1"/>
  <c r="E377" i="2" s="1"/>
  <c r="F377" i="2" s="1"/>
  <c r="I376" i="2"/>
  <c r="I377" i="2" l="1"/>
  <c r="E383" i="5"/>
  <c r="H383" i="5" s="1"/>
  <c r="C384" i="5" s="1"/>
  <c r="D384" i="5" l="1"/>
  <c r="G384" i="5" s="1"/>
  <c r="C378" i="2" s="1"/>
  <c r="D378" i="2" s="1"/>
  <c r="E378" i="2" s="1"/>
  <c r="F378" i="2" s="1"/>
  <c r="E384" i="5" l="1"/>
  <c r="H384" i="5" s="1"/>
  <c r="C385" i="5" s="1"/>
  <c r="D385" i="5" s="1"/>
  <c r="G385" i="5" s="1"/>
  <c r="C379" i="2" s="1"/>
  <c r="D379" i="2" s="1"/>
  <c r="E379" i="2" s="1"/>
  <c r="F379" i="2" s="1"/>
  <c r="I378" i="2"/>
  <c r="E385" i="5" l="1"/>
  <c r="H385" i="5" s="1"/>
  <c r="C386" i="5" s="1"/>
  <c r="D386" i="5" s="1"/>
  <c r="G386" i="5" s="1"/>
  <c r="C380" i="2" s="1"/>
  <c r="D380" i="2" s="1"/>
  <c r="E380" i="2" s="1"/>
  <c r="F380" i="2" s="1"/>
  <c r="I379" i="2"/>
  <c r="E386" i="5" l="1"/>
  <c r="H386" i="5" s="1"/>
  <c r="C387" i="5" s="1"/>
  <c r="D387" i="5" s="1"/>
  <c r="G387" i="5" s="1"/>
  <c r="C381" i="2" s="1"/>
  <c r="D381" i="2" s="1"/>
  <c r="E381" i="2" s="1"/>
  <c r="F381" i="2" s="1"/>
  <c r="I380" i="2"/>
  <c r="E387" i="5" l="1"/>
  <c r="H387" i="5" s="1"/>
  <c r="C388" i="5" s="1"/>
  <c r="I381" i="2"/>
  <c r="D388" i="5" l="1"/>
  <c r="G388" i="5" s="1"/>
  <c r="C382" i="2" s="1"/>
  <c r="D382" i="2" s="1"/>
  <c r="E382" i="2" s="1"/>
  <c r="F382" i="2" s="1"/>
  <c r="I382" i="2" s="1"/>
  <c r="E388" i="5" l="1"/>
  <c r="H388" i="5" s="1"/>
  <c r="C389" i="5" s="1"/>
  <c r="D389" i="5" l="1"/>
  <c r="G389" i="5" s="1"/>
  <c r="C383" i="2" s="1"/>
  <c r="D383" i="2" s="1"/>
  <c r="E383" i="2" s="1"/>
  <c r="F383" i="2" s="1"/>
  <c r="I383" i="2" s="1"/>
  <c r="E389" i="5"/>
  <c r="H389" i="5" s="1"/>
  <c r="C390" i="5" s="1"/>
  <c r="D390" i="5" s="1"/>
  <c r="G390" i="5" s="1"/>
  <c r="C384" i="2" s="1"/>
  <c r="D384" i="2" s="1"/>
  <c r="E384" i="2" s="1"/>
  <c r="F384" i="2" l="1"/>
  <c r="I384" i="2" s="1"/>
  <c r="E390" i="5"/>
  <c r="H390" i="5" s="1"/>
  <c r="C391" i="5" s="1"/>
  <c r="D391" i="5" s="1"/>
  <c r="G391" i="5" s="1"/>
  <c r="C385" i="2" s="1"/>
  <c r="D385" i="2" s="1"/>
  <c r="E385" i="2" s="1"/>
  <c r="F385" i="2" l="1"/>
  <c r="I385" i="2" s="1"/>
  <c r="E391" i="5"/>
  <c r="H391" i="5" s="1"/>
  <c r="C392" i="5" s="1"/>
  <c r="D392" i="5" l="1"/>
  <c r="G392" i="5" s="1"/>
  <c r="C386" i="2" s="1"/>
  <c r="D386" i="2" s="1"/>
  <c r="E386" i="2" s="1"/>
  <c r="F386" i="2" s="1"/>
  <c r="E392" i="5" l="1"/>
  <c r="H392" i="5" s="1"/>
  <c r="C393" i="5" s="1"/>
  <c r="D393" i="5" s="1"/>
  <c r="G393" i="5" s="1"/>
  <c r="C387" i="2" s="1"/>
  <c r="D387" i="2" s="1"/>
  <c r="E387" i="2" s="1"/>
  <c r="F387" i="2" s="1"/>
  <c r="I386" i="2"/>
  <c r="E393" i="5" l="1"/>
  <c r="H393" i="5" s="1"/>
  <c r="C394" i="5" s="1"/>
  <c r="D394" i="5" s="1"/>
  <c r="G394" i="5" s="1"/>
  <c r="C388" i="2" s="1"/>
  <c r="D388" i="2" s="1"/>
  <c r="E388" i="2" s="1"/>
  <c r="F388" i="2" s="1"/>
  <c r="I387" i="2"/>
  <c r="E394" i="5" l="1"/>
  <c r="H394" i="5" s="1"/>
  <c r="C395" i="5" s="1"/>
  <c r="D395" i="5" s="1"/>
  <c r="G395" i="5" s="1"/>
  <c r="C389" i="2" s="1"/>
  <c r="D389" i="2" s="1"/>
  <c r="E389" i="2" s="1"/>
  <c r="F389" i="2" s="1"/>
  <c r="I388" i="2"/>
  <c r="I389" i="2" l="1"/>
  <c r="E395" i="5"/>
  <c r="H395" i="5" s="1"/>
  <c r="C396" i="5" s="1"/>
  <c r="D396" i="5" l="1"/>
  <c r="G396" i="5" s="1"/>
  <c r="C390" i="2" s="1"/>
  <c r="D390" i="2" s="1"/>
  <c r="E390" i="2" s="1"/>
  <c r="F390" i="2" s="1"/>
  <c r="I390" i="2" l="1"/>
  <c r="E396" i="5"/>
  <c r="H396" i="5" s="1"/>
  <c r="C397" i="5" s="1"/>
  <c r="D397" i="5" l="1"/>
  <c r="G397" i="5" s="1"/>
  <c r="C391" i="2" s="1"/>
  <c r="D391" i="2" s="1"/>
  <c r="E391" i="2" s="1"/>
  <c r="F391" i="2" s="1"/>
  <c r="E397" i="5" l="1"/>
  <c r="H397" i="5" s="1"/>
  <c r="C398" i="5" s="1"/>
  <c r="D398" i="5" s="1"/>
  <c r="G398" i="5" s="1"/>
  <c r="C392" i="2" s="1"/>
  <c r="D392" i="2" s="1"/>
  <c r="E392" i="2" s="1"/>
  <c r="F392" i="2" s="1"/>
  <c r="I391" i="2"/>
  <c r="E398" i="5" l="1"/>
  <c r="H398" i="5" s="1"/>
  <c r="C399" i="5" s="1"/>
  <c r="I392" i="2"/>
  <c r="D399" i="5"/>
  <c r="G399" i="5" s="1"/>
  <c r="C393" i="2" s="1"/>
  <c r="D393" i="2" s="1"/>
  <c r="E393" i="2" s="1"/>
  <c r="F393" i="2" s="1"/>
  <c r="I393" i="2" l="1"/>
  <c r="E399" i="5"/>
  <c r="H399" i="5" s="1"/>
  <c r="C400" i="5" s="1"/>
  <c r="D400" i="5" l="1"/>
  <c r="G400" i="5" s="1"/>
  <c r="C394" i="2" s="1"/>
  <c r="D394" i="2" s="1"/>
  <c r="E394" i="2" s="1"/>
  <c r="F394" i="2" s="1"/>
  <c r="E400" i="5" l="1"/>
  <c r="H400" i="5" s="1"/>
  <c r="C401" i="5" s="1"/>
  <c r="D401" i="5" s="1"/>
  <c r="G401" i="5" s="1"/>
  <c r="C395" i="2" s="1"/>
  <c r="D395" i="2" s="1"/>
  <c r="E395" i="2" s="1"/>
  <c r="F395" i="2" s="1"/>
  <c r="I394" i="2"/>
  <c r="I395" i="2" l="1"/>
  <c r="E401" i="5"/>
  <c r="H401" i="5" s="1"/>
  <c r="C402" i="5" s="1"/>
  <c r="D402" i="5" l="1"/>
  <c r="G402" i="5" s="1"/>
  <c r="C396" i="2" s="1"/>
  <c r="D396" i="2" s="1"/>
  <c r="E396" i="2" s="1"/>
  <c r="F396" i="2" s="1"/>
  <c r="E402" i="5" l="1"/>
  <c r="H402" i="5" s="1"/>
  <c r="C403" i="5" s="1"/>
  <c r="D403" i="5" s="1"/>
  <c r="G403" i="5" s="1"/>
  <c r="C397" i="2" s="1"/>
  <c r="D397" i="2" s="1"/>
  <c r="E397" i="2" s="1"/>
  <c r="F397" i="2" s="1"/>
  <c r="I396" i="2"/>
  <c r="E403" i="5" l="1"/>
  <c r="H403" i="5" s="1"/>
  <c r="C404" i="5" s="1"/>
  <c r="D404" i="5" s="1"/>
  <c r="G404" i="5" s="1"/>
  <c r="C398" i="2" s="1"/>
  <c r="D398" i="2" s="1"/>
  <c r="E398" i="2" s="1"/>
  <c r="F398" i="2" s="1"/>
  <c r="I397" i="2"/>
  <c r="I398" i="2" l="1"/>
  <c r="E404" i="5"/>
  <c r="H404" i="5" s="1"/>
  <c r="C405" i="5" s="1"/>
  <c r="D405" i="5" l="1"/>
  <c r="G405" i="5" s="1"/>
  <c r="C399" i="2" s="1"/>
  <c r="D399" i="2" s="1"/>
  <c r="E399" i="2" s="1"/>
  <c r="F399" i="2" s="1"/>
  <c r="I399" i="2" l="1"/>
  <c r="E405" i="5"/>
  <c r="H405" i="5" s="1"/>
  <c r="C406" i="5" s="1"/>
  <c r="D406" i="5" l="1"/>
  <c r="G406" i="5" s="1"/>
  <c r="C400" i="2" s="1"/>
  <c r="D400" i="2" s="1"/>
  <c r="E400" i="2" s="1"/>
  <c r="F400" i="2" s="1"/>
  <c r="E134" i="3"/>
  <c r="F134" i="3" s="1"/>
  <c r="F135" i="3" s="1"/>
  <c r="F136" i="3" s="1"/>
  <c r="F137" i="3" s="1"/>
  <c r="F138" i="3" s="1"/>
  <c r="F139" i="3" s="1"/>
  <c r="F140" i="3" s="1"/>
  <c r="F141" i="3" s="1"/>
  <c r="F142" i="3" s="1"/>
  <c r="F143" i="3" s="1"/>
  <c r="F144" i="3" s="1"/>
  <c r="F145" i="3" s="1"/>
  <c r="F146" i="3" s="1"/>
  <c r="F147" i="3" s="1"/>
  <c r="F148" i="3" s="1"/>
  <c r="F149" i="3" s="1"/>
  <c r="F150" i="3" s="1"/>
  <c r="F151" i="3" s="1"/>
  <c r="F152" i="3" s="1"/>
  <c r="F153" i="3" s="1"/>
  <c r="F154" i="3" s="1"/>
  <c r="F155" i="3" s="1"/>
  <c r="F156" i="3" s="1"/>
  <c r="F157" i="3" s="1"/>
  <c r="F158" i="3" s="1"/>
  <c r="F159" i="3" s="1"/>
  <c r="F160" i="3" s="1"/>
  <c r="F161" i="3" s="1"/>
  <c r="F162" i="3" s="1"/>
  <c r="F163" i="3" s="1"/>
  <c r="F164" i="3" s="1"/>
  <c r="F165" i="3" s="1"/>
  <c r="F166" i="3" s="1"/>
  <c r="F167" i="3" s="1"/>
  <c r="F168" i="3" s="1"/>
  <c r="F169" i="3" s="1"/>
  <c r="F170" i="3" s="1"/>
  <c r="F171" i="3" s="1"/>
  <c r="F172" i="3" s="1"/>
  <c r="F173" i="3" s="1"/>
  <c r="F174" i="3" s="1"/>
  <c r="F175" i="3" s="1"/>
  <c r="F176" i="3" s="1"/>
  <c r="F177" i="3" s="1"/>
  <c r="F178" i="3" s="1"/>
  <c r="F179" i="3" s="1"/>
  <c r="F180" i="3" s="1"/>
  <c r="F181" i="3" s="1"/>
  <c r="F182" i="3" s="1"/>
  <c r="F183" i="3" s="1"/>
  <c r="F184" i="3" s="1"/>
  <c r="F185" i="3" s="1"/>
  <c r="F186" i="3" s="1"/>
  <c r="F187" i="3" s="1"/>
  <c r="F188" i="3" s="1"/>
  <c r="F189" i="3" s="1"/>
  <c r="F190" i="3" s="1"/>
  <c r="F191" i="3" s="1"/>
  <c r="F192" i="3" s="1"/>
  <c r="F193" i="3" s="1"/>
  <c r="F194" i="3" s="1"/>
  <c r="F195" i="3" s="1"/>
  <c r="F196" i="3" s="1"/>
  <c r="F197" i="3" s="1"/>
  <c r="F198" i="3" s="1"/>
  <c r="F199" i="3" s="1"/>
  <c r="F200" i="3" s="1"/>
  <c r="F201" i="3" s="1"/>
  <c r="F202" i="3" s="1"/>
  <c r="F203" i="3" s="1"/>
  <c r="F204" i="3" s="1"/>
  <c r="F205" i="3" s="1"/>
  <c r="F206" i="3" s="1"/>
  <c r="F207" i="3" s="1"/>
  <c r="F208" i="3" s="1"/>
  <c r="F209" i="3" s="1"/>
  <c r="F210" i="3" s="1"/>
  <c r="F211" i="3" s="1"/>
  <c r="F212" i="3" s="1"/>
  <c r="F213" i="3" s="1"/>
  <c r="F214" i="3" s="1"/>
  <c r="F215" i="3" s="1"/>
  <c r="F216" i="3" s="1"/>
  <c r="F217" i="3" s="1"/>
  <c r="F218" i="3" s="1"/>
  <c r="F219" i="3" s="1"/>
  <c r="F220" i="3" s="1"/>
  <c r="F221" i="3" s="1"/>
  <c r="F222" i="3" s="1"/>
  <c r="F223" i="3" s="1"/>
  <c r="F224" i="3" s="1"/>
  <c r="F225" i="3" s="1"/>
  <c r="F226" i="3" s="1"/>
  <c r="F227" i="3" s="1"/>
  <c r="F228" i="3" s="1"/>
  <c r="F229" i="3" s="1"/>
  <c r="F230" i="3" s="1"/>
  <c r="F231" i="3" s="1"/>
  <c r="F232" i="3" s="1"/>
  <c r="F233" i="3" s="1"/>
  <c r="F234" i="3" s="1"/>
  <c r="F235" i="3" s="1"/>
  <c r="F236" i="3" s="1"/>
  <c r="F237" i="3" s="1"/>
  <c r="F238" i="3" s="1"/>
  <c r="F239" i="3" s="1"/>
  <c r="F240" i="3" s="1"/>
  <c r="F241" i="3" s="1"/>
  <c r="F242" i="3" s="1"/>
  <c r="F243" i="3" s="1"/>
  <c r="F244" i="3" s="1"/>
  <c r="F245" i="3" s="1"/>
  <c r="F246" i="3" s="1"/>
  <c r="F247" i="3" s="1"/>
  <c r="F248" i="3" s="1"/>
  <c r="F249" i="3" s="1"/>
  <c r="F250" i="3" s="1"/>
  <c r="F251" i="3" s="1"/>
  <c r="F252" i="3" s="1"/>
  <c r="F253" i="3" s="1"/>
  <c r="F254" i="3" s="1"/>
  <c r="F255" i="3" s="1"/>
  <c r="F256" i="3" s="1"/>
  <c r="F257" i="3" s="1"/>
  <c r="F258" i="3" s="1"/>
  <c r="F259" i="3" s="1"/>
  <c r="F260" i="3" s="1"/>
  <c r="F261" i="3" s="1"/>
  <c r="F262" i="3" s="1"/>
  <c r="F263" i="3" s="1"/>
  <c r="F264" i="3" s="1"/>
  <c r="F265" i="3" s="1"/>
  <c r="F266" i="3" s="1"/>
  <c r="F267" i="3" s="1"/>
  <c r="F268" i="3" s="1"/>
  <c r="F269" i="3" s="1"/>
  <c r="F270" i="3" s="1"/>
  <c r="F271" i="3" s="1"/>
  <c r="F272" i="3" s="1"/>
  <c r="F273" i="3" s="1"/>
  <c r="F274" i="3" s="1"/>
  <c r="F275" i="3" s="1"/>
  <c r="F276" i="3" s="1"/>
  <c r="F277" i="3" s="1"/>
  <c r="F278" i="3" s="1"/>
  <c r="F279" i="3" s="1"/>
  <c r="F280" i="3" s="1"/>
  <c r="F281" i="3" s="1"/>
  <c r="F282" i="3" s="1"/>
  <c r="F283" i="3" s="1"/>
  <c r="F284" i="3" s="1"/>
  <c r="F285" i="3" s="1"/>
  <c r="F286" i="3" s="1"/>
  <c r="F287" i="3" s="1"/>
  <c r="F288" i="3" s="1"/>
  <c r="F289" i="3" s="1"/>
  <c r="F290" i="3" s="1"/>
  <c r="F291" i="3" s="1"/>
  <c r="F292" i="3" s="1"/>
  <c r="F293" i="3" s="1"/>
  <c r="F294" i="3" s="1"/>
  <c r="F295" i="3" s="1"/>
  <c r="F296" i="3" s="1"/>
  <c r="F297" i="3" s="1"/>
  <c r="F298" i="3" s="1"/>
  <c r="F299" i="3" s="1"/>
  <c r="F300" i="3" s="1"/>
  <c r="F301" i="3" s="1"/>
  <c r="I400" i="2" l="1"/>
  <c r="E406" i="5"/>
  <c r="H406" i="5" s="1"/>
  <c r="C407" i="5" s="1"/>
  <c r="F302" i="3"/>
  <c r="F303" i="3" s="1"/>
  <c r="F304" i="3" s="1"/>
  <c r="F305" i="3" s="1"/>
  <c r="F306" i="3" s="1"/>
  <c r="F307" i="3" s="1"/>
  <c r="F308" i="3" s="1"/>
  <c r="F309" i="3" s="1"/>
  <c r="F310" i="3" s="1"/>
  <c r="F311" i="3" s="1"/>
  <c r="F312" i="3" s="1"/>
  <c r="F313" i="3" s="1"/>
  <c r="F314" i="3" s="1"/>
  <c r="F315" i="3" s="1"/>
  <c r="F316" i="3" s="1"/>
  <c r="F317" i="3" s="1"/>
  <c r="F318" i="3" s="1"/>
  <c r="F319" i="3" s="1"/>
  <c r="F320" i="3" s="1"/>
  <c r="F321" i="3" s="1"/>
  <c r="F322" i="3" s="1"/>
  <c r="F323" i="3" s="1"/>
  <c r="F324" i="3" s="1"/>
  <c r="F325" i="3" s="1"/>
  <c r="F326" i="3" s="1"/>
  <c r="F327" i="3" s="1"/>
  <c r="F328" i="3" s="1"/>
  <c r="F329" i="3" s="1"/>
  <c r="F330" i="3" s="1"/>
  <c r="F331" i="3" s="1"/>
  <c r="F332" i="3" s="1"/>
  <c r="F333" i="3" s="1"/>
  <c r="F334" i="3" s="1"/>
  <c r="F335" i="3" s="1"/>
  <c r="F336" i="3" s="1"/>
  <c r="F337" i="3" s="1"/>
  <c r="F338" i="3" s="1"/>
  <c r="F339" i="3" s="1"/>
  <c r="F340" i="3" s="1"/>
  <c r="F341" i="3" s="1"/>
  <c r="F342" i="3" s="1"/>
  <c r="F343" i="3" s="1"/>
  <c r="F344" i="3" s="1"/>
  <c r="F345" i="3" s="1"/>
  <c r="F346" i="3" s="1"/>
  <c r="F347" i="3" s="1"/>
  <c r="F348" i="3" s="1"/>
  <c r="F349" i="3" s="1"/>
  <c r="F350" i="3" s="1"/>
  <c r="F351" i="3" s="1"/>
  <c r="F352" i="3" s="1"/>
  <c r="F353" i="3" s="1"/>
  <c r="F354" i="3" s="1"/>
  <c r="F355" i="3" s="1"/>
  <c r="F356" i="3" s="1"/>
  <c r="F357" i="3" s="1"/>
  <c r="F358" i="3" s="1"/>
  <c r="F359" i="3" s="1"/>
  <c r="F360" i="3" s="1"/>
  <c r="F361" i="3" s="1"/>
  <c r="F362" i="3" s="1"/>
  <c r="F363" i="3" s="1"/>
  <c r="F364" i="3" s="1"/>
  <c r="F365" i="3" s="1"/>
  <c r="F366" i="3" s="1"/>
  <c r="F367" i="3" s="1"/>
  <c r="F368" i="3" s="1"/>
  <c r="F369" i="3" s="1"/>
  <c r="F370" i="3" s="1"/>
  <c r="F371" i="3" s="1"/>
  <c r="F372" i="3" s="1"/>
  <c r="F373" i="3" s="1"/>
  <c r="F374" i="3" s="1"/>
  <c r="F375" i="3" s="1"/>
  <c r="F376" i="3" s="1"/>
  <c r="F377" i="3" s="1"/>
  <c r="F378" i="3" s="1"/>
  <c r="F379" i="3" s="1"/>
  <c r="F380" i="3" s="1"/>
  <c r="F381" i="3" s="1"/>
  <c r="F382" i="3" s="1"/>
  <c r="F383" i="3" s="1"/>
  <c r="F384" i="3" s="1"/>
  <c r="F385" i="3" s="1"/>
  <c r="F386" i="3" s="1"/>
  <c r="F387" i="3" s="1"/>
  <c r="F388" i="3" s="1"/>
  <c r="F389" i="3" s="1"/>
  <c r="F390" i="3" s="1"/>
  <c r="F391" i="3" s="1"/>
  <c r="F392" i="3" s="1"/>
  <c r="F393" i="3" s="1"/>
  <c r="F394" i="3" s="1"/>
  <c r="F395" i="3" s="1"/>
  <c r="F396" i="3" s="1"/>
  <c r="F397" i="3" s="1"/>
  <c r="F398" i="3" s="1"/>
  <c r="F399" i="3" s="1"/>
  <c r="F400" i="3" s="1"/>
  <c r="F401" i="3" s="1"/>
  <c r="F402" i="3" s="1"/>
  <c r="F403" i="3" s="1"/>
  <c r="F404" i="3" s="1"/>
  <c r="F405" i="3" s="1"/>
  <c r="F406" i="3" s="1"/>
  <c r="F407" i="3" s="1"/>
  <c r="F408" i="3" s="1"/>
  <c r="F409" i="3" s="1"/>
  <c r="F410" i="3" s="1"/>
  <c r="F411" i="3" s="1"/>
  <c r="F412" i="3" l="1"/>
  <c r="F413" i="3" s="1"/>
  <c r="F414" i="3" s="1"/>
  <c r="F415" i="3" s="1"/>
  <c r="F416" i="3" s="1"/>
  <c r="F417" i="3" s="1"/>
  <c r="F418" i="3" s="1"/>
  <c r="F419" i="3" s="1"/>
  <c r="F420" i="3" s="1"/>
  <c r="F421" i="3" s="1"/>
  <c r="J11" i="6"/>
  <c r="D407" i="5"/>
  <c r="G407" i="5" s="1"/>
  <c r="C401" i="2" s="1"/>
  <c r="D401" i="2" l="1"/>
  <c r="E401" i="2" s="1"/>
  <c r="F401" i="2" s="1"/>
  <c r="I401" i="2" s="1"/>
  <c r="E407" i="5"/>
  <c r="H407" i="5" s="1"/>
  <c r="C408" i="5" s="1"/>
  <c r="D408" i="5" l="1"/>
  <c r="G408" i="5" s="1"/>
  <c r="C402" i="2" s="1"/>
  <c r="D402" i="2" s="1"/>
  <c r="E402" i="2" s="1"/>
  <c r="F402" i="2" s="1"/>
  <c r="I402" i="2" l="1"/>
  <c r="E408" i="5"/>
  <c r="H408" i="5" s="1"/>
  <c r="C409" i="5" s="1"/>
  <c r="D409" i="5" l="1"/>
  <c r="G409" i="5" s="1"/>
  <c r="C403" i="2" s="1"/>
  <c r="D403" i="2" s="1"/>
  <c r="E403" i="2" s="1"/>
  <c r="F403" i="2" s="1"/>
  <c r="I403" i="2" l="1"/>
  <c r="E409" i="5"/>
  <c r="H409" i="5" s="1"/>
  <c r="C410" i="5" s="1"/>
  <c r="D410" i="5" l="1"/>
  <c r="G410" i="5" s="1"/>
  <c r="C404" i="2" s="1"/>
  <c r="D404" i="2" s="1"/>
  <c r="E404" i="2" s="1"/>
  <c r="F404" i="2" s="1"/>
  <c r="I404" i="2" l="1"/>
  <c r="E410" i="5"/>
  <c r="H410" i="5" s="1"/>
  <c r="C411" i="5" s="1"/>
  <c r="D411" i="5" l="1"/>
  <c r="G411" i="5" s="1"/>
  <c r="C405" i="2" s="1"/>
  <c r="D405" i="2" s="1"/>
  <c r="E405" i="2" s="1"/>
  <c r="F405" i="2" s="1"/>
  <c r="I405" i="2" l="1"/>
  <c r="E411" i="5"/>
  <c r="H411" i="5" s="1"/>
  <c r="C412" i="5" s="1"/>
  <c r="D412" i="5" l="1"/>
  <c r="G412" i="5" s="1"/>
  <c r="C406" i="2" s="1"/>
  <c r="D406" i="2" s="1"/>
  <c r="E406" i="2" s="1"/>
  <c r="F406" i="2" s="1"/>
  <c r="I406" i="2" l="1"/>
  <c r="E412" i="5"/>
  <c r="H412" i="5" s="1"/>
  <c r="C413" i="5" s="1"/>
  <c r="D413" i="5" l="1"/>
  <c r="G413" i="5" s="1"/>
  <c r="C407" i="2" s="1"/>
  <c r="D407" i="2" s="1"/>
  <c r="E407" i="2" s="1"/>
  <c r="F407" i="2" s="1"/>
  <c r="E413" i="5" l="1"/>
  <c r="H413" i="5" s="1"/>
  <c r="C414" i="5" s="1"/>
  <c r="D414" i="5" s="1"/>
  <c r="I407" i="2"/>
  <c r="G414" i="5" l="1"/>
  <c r="C408" i="2" s="1"/>
  <c r="D408" i="2" s="1"/>
  <c r="E408" i="2" s="1"/>
  <c r="F408" i="2" s="1"/>
  <c r="I408" i="2" s="1"/>
  <c r="E414" i="5"/>
  <c r="H414" i="5" s="1"/>
  <c r="C415" i="5" s="1"/>
  <c r="D415" i="5"/>
  <c r="G415" i="5" s="1"/>
  <c r="C409" i="2" s="1"/>
  <c r="D409" i="2" s="1"/>
  <c r="E409" i="2" s="1"/>
  <c r="F409" i="2" l="1"/>
  <c r="E415" i="5"/>
  <c r="H415" i="5" s="1"/>
  <c r="C416" i="5" s="1"/>
  <c r="D416" i="5" s="1"/>
  <c r="G416" i="5" s="1"/>
  <c r="C410" i="2" s="1"/>
  <c r="D410" i="2" s="1"/>
  <c r="E410" i="2" s="1"/>
  <c r="I409" i="2"/>
  <c r="F410" i="2" l="1"/>
  <c r="I410" i="2" s="1"/>
  <c r="E416" i="5"/>
  <c r="H416" i="5" s="1"/>
  <c r="C417" i="5" s="1"/>
  <c r="D417" i="5" l="1"/>
  <c r="G417" i="5" s="1"/>
  <c r="C411" i="2" s="1"/>
  <c r="E34" i="6" s="1"/>
  <c r="L7" i="2" s="1"/>
  <c r="D411" i="2" l="1"/>
  <c r="E411" i="2" s="1"/>
  <c r="F411" i="2" s="1"/>
  <c r="E417" i="5"/>
  <c r="H417" i="5" s="1"/>
  <c r="C418" i="5" s="1"/>
  <c r="D418" i="5" s="1"/>
  <c r="G418" i="5" s="1"/>
  <c r="C412" i="2" s="1"/>
  <c r="D412" i="2" s="1"/>
  <c r="E412" i="2" s="1"/>
  <c r="I411" i="2"/>
  <c r="I11" i="6" s="1"/>
  <c r="F412" i="2" l="1"/>
  <c r="I412" i="2" s="1"/>
  <c r="E418" i="5"/>
  <c r="H418" i="5" s="1"/>
  <c r="C419" i="5" s="1"/>
  <c r="D419" i="5" l="1"/>
  <c r="G419" i="5" s="1"/>
  <c r="C413" i="2" s="1"/>
  <c r="D413" i="2" s="1"/>
  <c r="E413" i="2" s="1"/>
  <c r="F413" i="2" s="1"/>
  <c r="E419" i="5"/>
  <c r="H419" i="5" s="1"/>
  <c r="C420" i="5" s="1"/>
  <c r="D420" i="5" l="1"/>
  <c r="E420" i="5"/>
  <c r="I413" i="2"/>
  <c r="G420" i="5" l="1"/>
  <c r="D430" i="5"/>
  <c r="K4" i="5" s="1"/>
  <c r="C414" i="2" l="1"/>
  <c r="D414" i="2" s="1"/>
  <c r="E414" i="2" s="1"/>
  <c r="F414" i="2" s="1"/>
  <c r="G430" i="5"/>
  <c r="K6" i="5" s="1"/>
  <c r="H420" i="5"/>
  <c r="F415" i="2" l="1"/>
  <c r="I414" i="2"/>
  <c r="F416" i="2" l="1"/>
  <c r="I415" i="2"/>
  <c r="F417" i="2" l="1"/>
  <c r="I416" i="2"/>
  <c r="F418" i="2" l="1"/>
  <c r="I417" i="2"/>
  <c r="F419" i="2" l="1"/>
  <c r="I418" i="2"/>
  <c r="I419" i="2" l="1"/>
  <c r="F420" i="2"/>
  <c r="I420" i="2" l="1"/>
  <c r="F421" i="2"/>
  <c r="I421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tc={011E60A9-C7C5-4AA8-A5DA-73313685B598}</author>
  </authors>
  <commentList>
    <comment ref="D19" authorId="0" shapeId="0" xr:uid="{011E60A9-C7C5-4AA8-A5DA-73313685B598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O valor disponível para ser usado para pagar o aluguel e investir a sobra. Esse número precisa ser maior ou igual ao valor da primeira parcela do financiamento.</t>
      </text>
    </comment>
  </commentList>
</comments>
</file>

<file path=xl/sharedStrings.xml><?xml version="1.0" encoding="utf-8"?>
<sst xmlns="http://schemas.openxmlformats.org/spreadsheetml/2006/main" count="53" uniqueCount="44">
  <si>
    <t>Valor do imóvel</t>
  </si>
  <si>
    <t>Valor total de patrimônio</t>
  </si>
  <si>
    <t>Taxa de rentabilidade</t>
  </si>
  <si>
    <t>IGPM médio</t>
  </si>
  <si>
    <t>Valor investido que seria usado na entrada do imóvel</t>
  </si>
  <si>
    <t>Aluguel</t>
  </si>
  <si>
    <t>Valor disponível</t>
  </si>
  <si>
    <t>Valor investido</t>
  </si>
  <si>
    <t>Total em investimento</t>
  </si>
  <si>
    <t>Valor recebido</t>
  </si>
  <si>
    <t>Soma das parcelas</t>
  </si>
  <si>
    <t xml:space="preserve">Taxa utilizada </t>
  </si>
  <si>
    <t>Primeira parcela</t>
  </si>
  <si>
    <t>Última parcela</t>
  </si>
  <si>
    <t>Valor do apartamento</t>
  </si>
  <si>
    <t>Entrada</t>
  </si>
  <si>
    <t>Prazo (meses)</t>
  </si>
  <si>
    <t>Parcela</t>
  </si>
  <si>
    <t>Mês</t>
  </si>
  <si>
    <t>Valor disponível para investimento mensal</t>
  </si>
  <si>
    <t>IGPM ou IPCA médio</t>
  </si>
  <si>
    <t>Totais pagos</t>
  </si>
  <si>
    <t>TABELA SAC</t>
  </si>
  <si>
    <t>Saldo Devedor</t>
  </si>
  <si>
    <t>Prestação</t>
  </si>
  <si>
    <t>Amortização</t>
  </si>
  <si>
    <t>Saldo Atualizado</t>
  </si>
  <si>
    <t>Juros</t>
  </si>
  <si>
    <t>Saldo Inicial</t>
  </si>
  <si>
    <t>Parc</t>
  </si>
  <si>
    <t>Total devido</t>
  </si>
  <si>
    <t>Principal devido:</t>
  </si>
  <si>
    <t>Juros devidos:</t>
  </si>
  <si>
    <t>Renda Mínima</t>
  </si>
  <si>
    <t>Prestação Máxima</t>
  </si>
  <si>
    <t>Taxa Mensal</t>
  </si>
  <si>
    <t>Taxa Anual (C.E.T.)</t>
  </si>
  <si>
    <t>Financiamento</t>
  </si>
  <si>
    <t>Taxa de rentabilidade mensal dos investimentos</t>
  </si>
  <si>
    <t>Taxa do financiamento (ao ano)</t>
  </si>
  <si>
    <t>Tabela SAC</t>
  </si>
  <si>
    <t>*Altere os valores nos campos amarelos</t>
  </si>
  <si>
    <t>Inflação média ( IPCA, IGPM ou INCC)</t>
  </si>
  <si>
    <t>Valor do imovel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</si>
</sst>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\ \ "/>
    <numFmt numFmtId="165" formatCode="0\ "/>
    <numFmt numFmtId="166" formatCode="_(* #,##0.00_);_(* \(#,##0.00\);_(* &quot;-&quot;??_);_(@_)"/>
    <numFmt numFmtId="167" formatCode="@\ \ "/>
    <numFmt numFmtId="168" formatCode="0.000%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</font>
    <font>
      <b/>
      <sz val="14"/>
      <color indexed="8"/>
      <name val="Arial"/>
      <family val="2"/>
    </font>
    <font>
      <sz val="10"/>
      <color theme="0"/>
      <name val="Arial"/>
      <family val="2"/>
    </font>
    <font>
      <sz val="8"/>
      <color theme="0" tint="-0.499984740745262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10"/>
      <color rgb="FF0033CC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rgb="FF190564"/>
      <name val="Arial"/>
      <family val="2"/>
    </font>
    <font>
      <sz val="10"/>
      <color theme="1"/>
      <name val="Arial"/>
      <family val="2"/>
    </font>
    <font>
      <sz val="10"/>
      <color rgb="FF190564"/>
      <name val="Arial"/>
      <family val="2"/>
    </font>
    <font>
      <sz val="9"/>
      <color theme="1"/>
      <name val="Arial"/>
      <family val="2"/>
    </font>
    <font>
      <sz val="9"/>
      <color theme="9"/>
      <name val="Arial"/>
      <family val="2"/>
    </font>
    <font>
      <b/>
      <sz val="9"/>
      <color theme="0"/>
      <name val="Arial"/>
      <family val="2"/>
    </font>
    <font>
      <sz val="9"/>
      <color theme="9" tint="-0.249977111117893"/>
      <name val="Arial"/>
      <family val="2"/>
    </font>
    <font>
      <sz val="9"/>
      <color indexed="8"/>
      <name val="Arial"/>
      <family val="2"/>
    </font>
    <font>
      <sz val="9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mediumGray">
        <fgColor indexed="9"/>
        <bgColor theme="0"/>
      </patternFill>
    </fill>
    <fill>
      <patternFill patternType="solid">
        <fgColor theme="4" tint="-0.499984740745262"/>
        <bgColor indexed="9"/>
      </patternFill>
    </fill>
    <fill>
      <patternFill patternType="solid">
        <fgColor theme="5" tint="0.59999389629810485"/>
        <bgColor indexed="9"/>
      </patternFill>
    </fill>
    <fill>
      <patternFill patternType="solid">
        <fgColor rgb="FFEC5B12"/>
        <bgColor indexed="9"/>
      </patternFill>
    </fill>
    <fill>
      <patternFill patternType="solid">
        <fgColor rgb="FF190564"/>
        <bgColor indexed="64"/>
      </patternFill>
    </fill>
    <fill>
      <patternFill patternType="solid">
        <fgColor rgb="FF00B0F0"/>
        <bgColor indexed="9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</cellStyleXfs>
  <cellXfs count="74">
    <xf numFmtId="0" fontId="0" fillId="0" borderId="0" xfId="0"/>
    <xf numFmtId="44" fontId="0" fillId="0" borderId="0" xfId="1" applyFont="1"/>
    <xf numFmtId="10" fontId="0" fillId="0" borderId="0" xfId="2" applyNumberFormat="1" applyFont="1"/>
    <xf numFmtId="0" fontId="3" fillId="0" borderId="0" xfId="0" applyFont="1"/>
    <xf numFmtId="0" fontId="4" fillId="0" borderId="0" xfId="0" applyFont="1"/>
    <xf numFmtId="0" fontId="4" fillId="2" borderId="0" xfId="0" applyFont="1" applyFill="1"/>
    <xf numFmtId="9" fontId="3" fillId="0" borderId="0" xfId="3" applyFont="1" applyFill="1" applyBorder="1"/>
    <xf numFmtId="0" fontId="6" fillId="0" borderId="0" xfId="0" applyFont="1"/>
    <xf numFmtId="43" fontId="3" fillId="0" borderId="0" xfId="0" applyNumberFormat="1" applyFont="1"/>
    <xf numFmtId="166" fontId="3" fillId="0" borderId="0" xfId="0" applyNumberFormat="1" applyFont="1"/>
    <xf numFmtId="0" fontId="7" fillId="0" borderId="0" xfId="0" applyFont="1"/>
    <xf numFmtId="166" fontId="4" fillId="2" borderId="0" xfId="4" applyFont="1" applyFill="1" applyBorder="1"/>
    <xf numFmtId="0" fontId="11" fillId="3" borderId="0" xfId="0" applyFont="1" applyFill="1" applyAlignment="1">
      <alignment horizontal="center" vertical="center"/>
    </xf>
    <xf numFmtId="10" fontId="4" fillId="2" borderId="0" xfId="2" applyNumberFormat="1" applyFont="1" applyFill="1"/>
    <xf numFmtId="0" fontId="13" fillId="2" borderId="0" xfId="0" applyFont="1" applyFill="1"/>
    <xf numFmtId="0" fontId="3" fillId="2" borderId="0" xfId="0" applyFont="1" applyFill="1"/>
    <xf numFmtId="0" fontId="14" fillId="6" borderId="2" xfId="0" applyFont="1" applyFill="1" applyBorder="1" applyAlignment="1">
      <alignment horizontal="left" vertical="center"/>
    </xf>
    <xf numFmtId="0" fontId="15" fillId="0" borderId="5" xfId="0" applyFont="1" applyFill="1" applyBorder="1" applyAlignment="1">
      <alignment horizontal="center" vertical="center"/>
    </xf>
    <xf numFmtId="44" fontId="14" fillId="4" borderId="3" xfId="1" applyFont="1" applyFill="1" applyBorder="1" applyAlignment="1" applyProtection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left"/>
    </xf>
    <xf numFmtId="0" fontId="17" fillId="0" borderId="0" xfId="0" applyFont="1"/>
    <xf numFmtId="44" fontId="14" fillId="0" borderId="4" xfId="0" applyNumberFormat="1" applyFont="1" applyBorder="1" applyAlignment="1">
      <alignment horizontal="center" vertical="center"/>
    </xf>
    <xf numFmtId="9" fontId="4" fillId="2" borderId="0" xfId="2" applyFont="1" applyFill="1"/>
    <xf numFmtId="10" fontId="15" fillId="5" borderId="0" xfId="2" applyNumberFormat="1" applyFont="1" applyFill="1" applyBorder="1" applyAlignment="1" applyProtection="1">
      <alignment horizontal="center" vertical="center"/>
      <protection locked="0"/>
    </xf>
    <xf numFmtId="10" fontId="15" fillId="5" borderId="2" xfId="2" applyNumberFormat="1" applyFont="1" applyFill="1" applyBorder="1" applyAlignment="1" applyProtection="1">
      <alignment horizontal="center" vertical="center"/>
      <protection locked="0"/>
    </xf>
    <xf numFmtId="44" fontId="15" fillId="5" borderId="3" xfId="1" applyFont="1" applyFill="1" applyBorder="1" applyAlignment="1" applyProtection="1">
      <alignment horizontal="center" vertical="center"/>
      <protection locked="0"/>
    </xf>
    <xf numFmtId="1" fontId="15" fillId="5" borderId="3" xfId="1" applyNumberFormat="1" applyFont="1" applyFill="1" applyBorder="1" applyAlignment="1" applyProtection="1">
      <alignment horizontal="center" vertical="center"/>
      <protection locked="0"/>
    </xf>
    <xf numFmtId="10" fontId="15" fillId="5" borderId="3" xfId="2" applyNumberFormat="1" applyFont="1" applyFill="1" applyBorder="1" applyAlignment="1" applyProtection="1">
      <alignment horizontal="center" vertical="center"/>
      <protection locked="0"/>
    </xf>
    <xf numFmtId="44" fontId="15" fillId="5" borderId="2" xfId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vertical="center"/>
    </xf>
    <xf numFmtId="44" fontId="18" fillId="0" borderId="1" xfId="1" applyFont="1" applyBorder="1"/>
    <xf numFmtId="0" fontId="18" fillId="0" borderId="0" xfId="0" applyFont="1"/>
    <xf numFmtId="0" fontId="20" fillId="7" borderId="4" xfId="0" applyFont="1" applyFill="1" applyBorder="1" applyAlignment="1">
      <alignment horizontal="center" vertical="center"/>
    </xf>
    <xf numFmtId="0" fontId="20" fillId="7" borderId="7" xfId="0" applyFont="1" applyFill="1" applyBorder="1"/>
    <xf numFmtId="10" fontId="18" fillId="0" borderId="8" xfId="2" applyNumberFormat="1" applyFont="1" applyBorder="1"/>
    <xf numFmtId="44" fontId="18" fillId="0" borderId="5" xfId="1" applyFont="1" applyBorder="1"/>
    <xf numFmtId="10" fontId="18" fillId="0" borderId="5" xfId="0" applyNumberFormat="1" applyFont="1" applyBorder="1"/>
    <xf numFmtId="0" fontId="18" fillId="0" borderId="6" xfId="0" applyFont="1" applyBorder="1" applyAlignment="1">
      <alignment horizontal="center"/>
    </xf>
    <xf numFmtId="44" fontId="18" fillId="0" borderId="6" xfId="1" applyFont="1" applyBorder="1" applyAlignment="1">
      <alignment horizontal="center"/>
    </xf>
    <xf numFmtId="44" fontId="18" fillId="0" borderId="6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44" fontId="18" fillId="0" borderId="1" xfId="1" applyFont="1" applyBorder="1" applyAlignment="1">
      <alignment horizontal="center"/>
    </xf>
    <xf numFmtId="44" fontId="18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4" fontId="0" fillId="0" borderId="0" xfId="1" applyFont="1" applyAlignment="1">
      <alignment horizontal="center"/>
    </xf>
    <xf numFmtId="44" fontId="0" fillId="0" borderId="0" xfId="0" applyNumberFormat="1" applyAlignment="1">
      <alignment horizontal="center"/>
    </xf>
    <xf numFmtId="44" fontId="21" fillId="0" borderId="6" xfId="0" applyNumberFormat="1" applyFont="1" applyBorder="1" applyAlignment="1">
      <alignment horizontal="center"/>
    </xf>
    <xf numFmtId="44" fontId="21" fillId="0" borderId="1" xfId="0" applyNumberFormat="1" applyFont="1" applyBorder="1" applyAlignment="1">
      <alignment horizontal="center"/>
    </xf>
    <xf numFmtId="10" fontId="18" fillId="0" borderId="1" xfId="0" applyNumberFormat="1" applyFont="1" applyBorder="1"/>
    <xf numFmtId="8" fontId="18" fillId="0" borderId="1" xfId="0" applyNumberFormat="1" applyFont="1" applyBorder="1" applyAlignment="1">
      <alignment horizontal="center"/>
    </xf>
    <xf numFmtId="8" fontId="18" fillId="0" borderId="1" xfId="1" applyNumberFormat="1" applyFont="1" applyBorder="1" applyAlignment="1">
      <alignment horizontal="center"/>
    </xf>
    <xf numFmtId="44" fontId="19" fillId="0" borderId="1" xfId="0" applyNumberFormat="1" applyFont="1" applyBorder="1" applyAlignment="1">
      <alignment horizontal="center"/>
    </xf>
    <xf numFmtId="0" fontId="20" fillId="7" borderId="9" xfId="0" applyFont="1" applyFill="1" applyBorder="1" applyAlignment="1">
      <alignment horizontal="center" vertical="center"/>
    </xf>
    <xf numFmtId="1" fontId="20" fillId="8" borderId="5" xfId="0" applyNumberFormat="1" applyFont="1" applyFill="1" applyBorder="1" applyAlignment="1" applyProtection="1">
      <alignment horizontal="center"/>
    </xf>
    <xf numFmtId="10" fontId="20" fillId="8" borderId="5" xfId="3" applyNumberFormat="1" applyFont="1" applyFill="1" applyBorder="1" applyAlignment="1" applyProtection="1">
      <alignment horizontal="center"/>
    </xf>
    <xf numFmtId="168" fontId="23" fillId="8" borderId="5" xfId="3" applyNumberFormat="1" applyFont="1" applyFill="1" applyBorder="1" applyAlignment="1" applyProtection="1">
      <alignment horizontal="center"/>
      <protection hidden="1"/>
    </xf>
    <xf numFmtId="44" fontId="23" fillId="8" borderId="5" xfId="1" applyFont="1" applyFill="1" applyBorder="1" applyAlignment="1" applyProtection="1">
      <alignment horizontal="center"/>
      <protection hidden="1"/>
    </xf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167" fontId="11" fillId="3" borderId="0" xfId="0" applyNumberFormat="1" applyFont="1" applyFill="1" applyAlignment="1">
      <alignment horizontal="center"/>
    </xf>
    <xf numFmtId="44" fontId="9" fillId="0" borderId="0" xfId="0" applyNumberFormat="1" applyFont="1" applyAlignment="1">
      <alignment horizontal="center"/>
    </xf>
    <xf numFmtId="0" fontId="8" fillId="0" borderId="0" xfId="0" applyFont="1" applyAlignment="1" applyProtection="1">
      <alignment horizontal="center" vertical="center"/>
      <protection hidden="1"/>
    </xf>
    <xf numFmtId="165" fontId="22" fillId="2" borderId="1" xfId="0" applyNumberFormat="1" applyFont="1" applyFill="1" applyBorder="1" applyAlignment="1" applyProtection="1">
      <alignment horizontal="center" vertical="center"/>
      <protection hidden="1"/>
    </xf>
    <xf numFmtId="164" fontId="22" fillId="2" borderId="1" xfId="0" applyNumberFormat="1" applyFont="1" applyFill="1" applyBorder="1" applyAlignment="1" applyProtection="1">
      <alignment horizontal="center" vertical="center"/>
      <protection hidden="1"/>
    </xf>
    <xf numFmtId="165" fontId="22" fillId="3" borderId="1" xfId="0" applyNumberFormat="1" applyFont="1" applyFill="1" applyBorder="1" applyAlignment="1" applyProtection="1">
      <alignment horizontal="center" vertical="center"/>
      <protection hidden="1"/>
    </xf>
    <xf numFmtId="164" fontId="22" fillId="3" borderId="1" xfId="0" applyNumberFormat="1" applyFont="1" applyFill="1" applyBorder="1" applyAlignment="1" applyProtection="1">
      <alignment horizontal="center" vertical="center"/>
      <protection hidden="1"/>
    </xf>
    <xf numFmtId="0" fontId="4" fillId="2" borderId="1" xfId="0" applyFont="1" applyFill="1" applyBorder="1" applyAlignment="1">
      <alignment horizontal="center"/>
    </xf>
    <xf numFmtId="164" fontId="4" fillId="2" borderId="1" xfId="0" applyNumberFormat="1" applyFont="1" applyFill="1" applyBorder="1" applyAlignment="1" applyProtection="1">
      <alignment horizontal="center" vertical="center"/>
      <protection hidden="1"/>
    </xf>
    <xf numFmtId="165" fontId="22" fillId="2" borderId="1" xfId="0" applyNumberFormat="1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Alignment="1">
      <alignment horizontal="center" wrapText="1"/>
    </xf>
    <xf numFmtId="0" fontId="12" fillId="2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/>
    </xf>
    <xf numFmtId="44" fontId="20" fillId="8" borderId="5" xfId="1" applyFont="1" applyFill="1" applyBorder="1" applyAlignment="1" applyProtection="1">
      <alignment horizontal="center"/>
    </xf>
  </cellXfs>
  <cellStyles count="5">
    <cellStyle name="Moeda" xfId="1" builtinId="4"/>
    <cellStyle name="Normal" xfId="0" builtinId="0"/>
    <cellStyle name="Porcentagem" xfId="2" builtinId="5"/>
    <cellStyle name="Porcentagem 2" xfId="3" xr:uid="{A2CD1CBE-5652-4168-A50B-C15EDE1E48E9}"/>
    <cellStyle name="Vírgula 2" xfId="4" xr:uid="{BC2CFF01-66E0-4A34-8FA4-AD315146995B}"/>
  </cellStyles>
  <dxfs count="4">
    <dxf>
      <fill>
        <patternFill patternType="solid">
          <bgColor indexed="10"/>
        </patternFill>
      </fill>
    </dxf>
    <dxf>
      <fill>
        <patternFill>
          <bgColor indexed="26"/>
        </patternFill>
      </fill>
    </dxf>
    <dxf>
      <fill>
        <patternFill patternType="solid">
          <bgColor indexed="10"/>
        </patternFill>
      </fill>
    </dxf>
    <dxf>
      <fill>
        <patternFill patternType="solid">
          <bgColor indexed="10"/>
        </patternFill>
      </fill>
    </dxf>
  </dxfs>
  <tableStyles count="0" defaultTableStyle="TableStyleMedium2" defaultPivotStyle="PivotStyleLight16"/>
  <colors>
    <mruColors>
      <color rgb="FF190564"/>
      <color rgb="FFEC5B12"/>
      <color rgb="FF2DC8FF"/>
      <color rgb="FF2A5C5C"/>
      <color rgb="FF760000"/>
      <color rgb="FFFF7D7D"/>
      <color rgb="FFFE7E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riconnect.rico.com.vc/analises/alugar-ou-financiar-um-imovel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0</xdr:row>
      <xdr:rowOff>0</xdr:rowOff>
    </xdr:from>
    <xdr:to>
      <xdr:col>17</xdr:col>
      <xdr:colOff>165100</xdr:colOff>
      <xdr:row>6</xdr:row>
      <xdr:rowOff>158750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2A3B5690-EB83-44B7-B53C-334A997E5728}"/>
            </a:ext>
          </a:extLst>
        </xdr:cNvPr>
        <xdr:cNvSpPr/>
      </xdr:nvSpPr>
      <xdr:spPr>
        <a:xfrm>
          <a:off x="6350" y="0"/>
          <a:ext cx="11741150" cy="1276350"/>
        </a:xfrm>
        <a:prstGeom prst="rect">
          <a:avLst/>
        </a:prstGeom>
        <a:solidFill>
          <a:srgbClr val="19056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3</xdr:col>
      <xdr:colOff>393700</xdr:colOff>
      <xdr:row>2</xdr:row>
      <xdr:rowOff>31750</xdr:rowOff>
    </xdr:from>
    <xdr:to>
      <xdr:col>9</xdr:col>
      <xdr:colOff>819150</xdr:colOff>
      <xdr:row>4</xdr:row>
      <xdr:rowOff>165100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B7415A3D-FC26-407D-A888-3B64DBE40C5C}"/>
            </a:ext>
          </a:extLst>
        </xdr:cNvPr>
        <xdr:cNvSpPr txBox="1"/>
      </xdr:nvSpPr>
      <xdr:spPr>
        <a:xfrm>
          <a:off x="2222500" y="400050"/>
          <a:ext cx="7239000" cy="501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>
              <a:solidFill>
                <a:schemeClr val="bg1"/>
              </a:solidFill>
              <a:latin typeface="Arial Nova"/>
            </a:rPr>
            <a:t>SIMULADOR - ALUGAR UM</a:t>
          </a:r>
          <a:r>
            <a:rPr lang="pt-BR" sz="1600" b="1" baseline="0">
              <a:solidFill>
                <a:schemeClr val="bg1"/>
              </a:solidFill>
              <a:latin typeface="Arial Nova"/>
            </a:rPr>
            <a:t> IMÓVEL OU COMPRAR FINANCIADO?</a:t>
          </a:r>
          <a:endParaRPr lang="pt-BR" sz="1600" b="1">
            <a:solidFill>
              <a:schemeClr val="bg1"/>
            </a:solidFill>
            <a:latin typeface="Arial Nova"/>
          </a:endParaRPr>
        </a:p>
      </xdr:txBody>
    </xdr:sp>
    <xdr:clientData/>
  </xdr:twoCellAnchor>
  <xdr:twoCellAnchor editAs="oneCell">
    <xdr:from>
      <xdr:col>10</xdr:col>
      <xdr:colOff>184151</xdr:colOff>
      <xdr:row>0</xdr:row>
      <xdr:rowOff>6351</xdr:rowOff>
    </xdr:from>
    <xdr:to>
      <xdr:col>12</xdr:col>
      <xdr:colOff>209550</xdr:colOff>
      <xdr:row>6</xdr:row>
      <xdr:rowOff>107607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58706018-739C-43A0-9B21-E321979AF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69501" y="6351"/>
          <a:ext cx="1244599" cy="1206156"/>
        </a:xfrm>
        <a:prstGeom prst="rect">
          <a:avLst/>
        </a:prstGeom>
      </xdr:spPr>
    </xdr:pic>
    <xdr:clientData/>
  </xdr:twoCellAnchor>
  <xdr:twoCellAnchor editAs="oneCell">
    <xdr:from>
      <xdr:col>0</xdr:col>
      <xdr:colOff>108029</xdr:colOff>
      <xdr:row>1</xdr:row>
      <xdr:rowOff>23920</xdr:rowOff>
    </xdr:from>
    <xdr:to>
      <xdr:col>2</xdr:col>
      <xdr:colOff>590550</xdr:colOff>
      <xdr:row>5</xdr:row>
      <xdr:rowOff>168275</xdr:rowOff>
    </xdr:to>
    <xdr:pic>
      <xdr:nvPicPr>
        <xdr:cNvPr id="6" name="Google Shape;37;p7">
          <a:extLst>
            <a:ext uri="{FF2B5EF4-FFF2-40B4-BE49-F238E27FC236}">
              <a16:creationId xmlns:a16="http://schemas.microsoft.com/office/drawing/2014/main" id="{DDC302FC-0547-43D5-A635-E41007A35607}"/>
            </a:ext>
          </a:extLst>
        </xdr:cNvPr>
        <xdr:cNvPicPr preferRelativeResize="0"/>
      </xdr:nvPicPr>
      <xdr:blipFill>
        <a:blip xmlns:r="http://schemas.openxmlformats.org/officeDocument/2006/relationships" r:embed="rId2">
          <a:alphaModFix/>
        </a:blip>
        <a:stretch>
          <a:fillRect/>
        </a:stretch>
      </xdr:blipFill>
      <xdr:spPr>
        <a:xfrm>
          <a:off x="108029" y="208070"/>
          <a:ext cx="1701721" cy="88095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355600</xdr:colOff>
      <xdr:row>8</xdr:row>
      <xdr:rowOff>6350</xdr:rowOff>
    </xdr:from>
    <xdr:to>
      <xdr:col>4</xdr:col>
      <xdr:colOff>508000</xdr:colOff>
      <xdr:row>8</xdr:row>
      <xdr:rowOff>177800</xdr:rowOff>
    </xdr:to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53D1ABB3-32F7-4370-BC8D-D0E1EDD0AB81}"/>
            </a:ext>
          </a:extLst>
        </xdr:cNvPr>
        <xdr:cNvSpPr txBox="1"/>
      </xdr:nvSpPr>
      <xdr:spPr>
        <a:xfrm>
          <a:off x="2184400" y="1479550"/>
          <a:ext cx="3041650" cy="171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b="1">
              <a:solidFill>
                <a:srgbClr val="002060"/>
              </a:solidFill>
              <a:latin typeface="Arial Nova"/>
            </a:rPr>
            <a:t>PREENCHA OS CAMPOS ABAIXO</a:t>
          </a:r>
        </a:p>
      </xdr:txBody>
    </xdr:sp>
    <xdr:clientData/>
  </xdr:twoCellAnchor>
  <xdr:twoCellAnchor>
    <xdr:from>
      <xdr:col>3</xdr:col>
      <xdr:colOff>0</xdr:colOff>
      <xdr:row>24</xdr:row>
      <xdr:rowOff>70142</xdr:rowOff>
    </xdr:from>
    <xdr:to>
      <xdr:col>4</xdr:col>
      <xdr:colOff>863600</xdr:colOff>
      <xdr:row>24</xdr:row>
      <xdr:rowOff>70142</xdr:rowOff>
    </xdr:to>
    <xdr:cxnSp macro="">
      <xdr:nvCxnSpPr>
        <xdr:cNvPr id="10" name="Conector reto 9">
          <a:extLst>
            <a:ext uri="{FF2B5EF4-FFF2-40B4-BE49-F238E27FC236}">
              <a16:creationId xmlns:a16="http://schemas.microsoft.com/office/drawing/2014/main" id="{E7E57A60-E1E2-4C6D-9734-416A26C689FC}"/>
            </a:ext>
          </a:extLst>
        </xdr:cNvPr>
        <xdr:cNvCxnSpPr/>
      </xdr:nvCxnSpPr>
      <xdr:spPr>
        <a:xfrm>
          <a:off x="1839310" y="4332671"/>
          <a:ext cx="3863428" cy="0"/>
        </a:xfrm>
        <a:prstGeom prst="line">
          <a:avLst/>
        </a:prstGeom>
        <a:ln>
          <a:solidFill>
            <a:srgbClr val="00206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101600</xdr:colOff>
      <xdr:row>11</xdr:row>
      <xdr:rowOff>31750</xdr:rowOff>
    </xdr:from>
    <xdr:to>
      <xdr:col>8</xdr:col>
      <xdr:colOff>1168400</xdr:colOff>
      <xdr:row>13</xdr:row>
      <xdr:rowOff>50800</xdr:rowOff>
    </xdr:to>
    <xdr:grpSp>
      <xdr:nvGrpSpPr>
        <xdr:cNvPr id="15" name="Agrupar 14">
          <a:extLst>
            <a:ext uri="{FF2B5EF4-FFF2-40B4-BE49-F238E27FC236}">
              <a16:creationId xmlns:a16="http://schemas.microsoft.com/office/drawing/2014/main" id="{8951E791-E1A8-4BD1-A129-46EB06E68686}"/>
            </a:ext>
          </a:extLst>
        </xdr:cNvPr>
        <xdr:cNvGrpSpPr/>
      </xdr:nvGrpSpPr>
      <xdr:grpSpPr>
        <a:xfrm>
          <a:off x="9991543" y="2199509"/>
          <a:ext cx="1066800" cy="354797"/>
          <a:chOff x="7270750" y="2787650"/>
          <a:chExt cx="1778000" cy="355600"/>
        </a:xfrm>
      </xdr:grpSpPr>
      <xdr:sp macro="" textlink="">
        <xdr:nvSpPr>
          <xdr:cNvPr id="16" name="Retângulo: Cantos Arredondados 15">
            <a:extLst>
              <a:ext uri="{FF2B5EF4-FFF2-40B4-BE49-F238E27FC236}">
                <a16:creationId xmlns:a16="http://schemas.microsoft.com/office/drawing/2014/main" id="{766BB767-5F1F-4D72-BD0D-C97A2A30A125}"/>
              </a:ext>
            </a:extLst>
          </xdr:cNvPr>
          <xdr:cNvSpPr/>
        </xdr:nvSpPr>
        <xdr:spPr>
          <a:xfrm>
            <a:off x="7270750" y="2787650"/>
            <a:ext cx="1778000" cy="355600"/>
          </a:xfrm>
          <a:prstGeom prst="roundRect">
            <a:avLst/>
          </a:prstGeom>
          <a:solidFill>
            <a:srgbClr val="2DC8FF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050">
              <a:latin typeface="Arial Nova"/>
            </a:endParaRPr>
          </a:p>
        </xdr:txBody>
      </xdr:sp>
      <xdr:sp macro="" textlink="">
        <xdr:nvSpPr>
          <xdr:cNvPr id="17" name="CaixaDeTexto 16">
            <a:extLst>
              <a:ext uri="{FF2B5EF4-FFF2-40B4-BE49-F238E27FC236}">
                <a16:creationId xmlns:a16="http://schemas.microsoft.com/office/drawing/2014/main" id="{6ACE7EE8-1BAE-4BF2-AF9B-156431E3631E}"/>
              </a:ext>
            </a:extLst>
          </xdr:cNvPr>
          <xdr:cNvSpPr txBox="1"/>
        </xdr:nvSpPr>
        <xdr:spPr>
          <a:xfrm>
            <a:off x="7289800" y="2863850"/>
            <a:ext cx="1758950" cy="190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1100" b="1">
                <a:solidFill>
                  <a:srgbClr val="002060"/>
                </a:solidFill>
                <a:latin typeface="Arial Nova"/>
              </a:rPr>
              <a:t>Financiado</a:t>
            </a:r>
          </a:p>
        </xdr:txBody>
      </xdr:sp>
    </xdr:grpSp>
    <xdr:clientData/>
  </xdr:twoCellAnchor>
  <xdr:twoCellAnchor>
    <xdr:from>
      <xdr:col>9</xdr:col>
      <xdr:colOff>120650</xdr:colOff>
      <xdr:row>11</xdr:row>
      <xdr:rowOff>31750</xdr:rowOff>
    </xdr:from>
    <xdr:to>
      <xdr:col>9</xdr:col>
      <xdr:colOff>1187450</xdr:colOff>
      <xdr:row>13</xdr:row>
      <xdr:rowOff>50800</xdr:rowOff>
    </xdr:to>
    <xdr:grpSp>
      <xdr:nvGrpSpPr>
        <xdr:cNvPr id="18" name="Agrupar 17">
          <a:extLst>
            <a:ext uri="{FF2B5EF4-FFF2-40B4-BE49-F238E27FC236}">
              <a16:creationId xmlns:a16="http://schemas.microsoft.com/office/drawing/2014/main" id="{C76C8744-47BF-4155-BA91-6CC3C0C240F8}"/>
            </a:ext>
          </a:extLst>
        </xdr:cNvPr>
        <xdr:cNvGrpSpPr/>
      </xdr:nvGrpSpPr>
      <xdr:grpSpPr>
        <a:xfrm>
          <a:off x="11258696" y="2199509"/>
          <a:ext cx="1066800" cy="354797"/>
          <a:chOff x="7270750" y="2787650"/>
          <a:chExt cx="1778000" cy="355600"/>
        </a:xfrm>
      </xdr:grpSpPr>
      <xdr:sp macro="" textlink="">
        <xdr:nvSpPr>
          <xdr:cNvPr id="19" name="Retângulo: Cantos Arredondados 18">
            <a:extLst>
              <a:ext uri="{FF2B5EF4-FFF2-40B4-BE49-F238E27FC236}">
                <a16:creationId xmlns:a16="http://schemas.microsoft.com/office/drawing/2014/main" id="{A25443BA-13C5-4C72-9C4D-80A7230AC6E9}"/>
              </a:ext>
            </a:extLst>
          </xdr:cNvPr>
          <xdr:cNvSpPr/>
        </xdr:nvSpPr>
        <xdr:spPr>
          <a:xfrm>
            <a:off x="7270750" y="2787650"/>
            <a:ext cx="1778000" cy="355600"/>
          </a:xfrm>
          <a:prstGeom prst="roundRect">
            <a:avLst/>
          </a:prstGeom>
          <a:solidFill>
            <a:srgbClr val="2DC8FF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050">
              <a:latin typeface="Arial Nova"/>
            </a:endParaRPr>
          </a:p>
        </xdr:txBody>
      </xdr:sp>
      <xdr:sp macro="" textlink="">
        <xdr:nvSpPr>
          <xdr:cNvPr id="20" name="CaixaDeTexto 19">
            <a:extLst>
              <a:ext uri="{FF2B5EF4-FFF2-40B4-BE49-F238E27FC236}">
                <a16:creationId xmlns:a16="http://schemas.microsoft.com/office/drawing/2014/main" id="{8DE84BB7-AAC1-4EB3-A09F-227B4EF521F6}"/>
              </a:ext>
            </a:extLst>
          </xdr:cNvPr>
          <xdr:cNvSpPr txBox="1"/>
        </xdr:nvSpPr>
        <xdr:spPr>
          <a:xfrm>
            <a:off x="7289800" y="2863850"/>
            <a:ext cx="1758950" cy="190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1100" b="1">
                <a:solidFill>
                  <a:srgbClr val="002060"/>
                </a:solidFill>
                <a:latin typeface="Arial Nova"/>
              </a:rPr>
              <a:t>Alugado</a:t>
            </a:r>
          </a:p>
        </xdr:txBody>
      </xdr:sp>
    </xdr:grpSp>
    <xdr:clientData/>
  </xdr:twoCellAnchor>
  <xdr:twoCellAnchor>
    <xdr:from>
      <xdr:col>8</xdr:col>
      <xdr:colOff>349250</xdr:colOff>
      <xdr:row>8</xdr:row>
      <xdr:rowOff>12700</xdr:rowOff>
    </xdr:from>
    <xdr:to>
      <xdr:col>9</xdr:col>
      <xdr:colOff>876300</xdr:colOff>
      <xdr:row>9</xdr:row>
      <xdr:rowOff>184150</xdr:rowOff>
    </xdr:to>
    <xdr:grpSp>
      <xdr:nvGrpSpPr>
        <xdr:cNvPr id="13" name="Agrupar 12">
          <a:extLst>
            <a:ext uri="{FF2B5EF4-FFF2-40B4-BE49-F238E27FC236}">
              <a16:creationId xmlns:a16="http://schemas.microsoft.com/office/drawing/2014/main" id="{0CE0A6D2-72FE-451F-B2CE-A3EE69A1D3F4}"/>
            </a:ext>
          </a:extLst>
        </xdr:cNvPr>
        <xdr:cNvGrpSpPr/>
      </xdr:nvGrpSpPr>
      <xdr:grpSpPr>
        <a:xfrm>
          <a:off x="10239193" y="1472470"/>
          <a:ext cx="1775153" cy="353921"/>
          <a:chOff x="7245350" y="3206750"/>
          <a:chExt cx="1778000" cy="355600"/>
        </a:xfrm>
      </xdr:grpSpPr>
      <xdr:sp macro="" textlink="">
        <xdr:nvSpPr>
          <xdr:cNvPr id="11" name="Retângulo: Cantos Arredondados 10">
            <a:extLst>
              <a:ext uri="{FF2B5EF4-FFF2-40B4-BE49-F238E27FC236}">
                <a16:creationId xmlns:a16="http://schemas.microsoft.com/office/drawing/2014/main" id="{3D3BD168-4592-44FA-B9C9-5A89804C7071}"/>
              </a:ext>
            </a:extLst>
          </xdr:cNvPr>
          <xdr:cNvSpPr/>
        </xdr:nvSpPr>
        <xdr:spPr>
          <a:xfrm>
            <a:off x="7245350" y="3206750"/>
            <a:ext cx="1778000" cy="355600"/>
          </a:xfrm>
          <a:prstGeom prst="roundRect">
            <a:avLst/>
          </a:prstGeom>
          <a:solidFill>
            <a:srgbClr val="2DC8FF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050">
              <a:latin typeface="Arial Nova"/>
            </a:endParaRPr>
          </a:p>
        </xdr:txBody>
      </xdr:sp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6EAFA95F-04F4-4D20-BA38-902689D5F39E}"/>
              </a:ext>
            </a:extLst>
          </xdr:cNvPr>
          <xdr:cNvSpPr txBox="1"/>
        </xdr:nvSpPr>
        <xdr:spPr>
          <a:xfrm>
            <a:off x="7258050" y="3276600"/>
            <a:ext cx="1758950" cy="190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1100" b="1">
                <a:solidFill>
                  <a:srgbClr val="002060"/>
                </a:solidFill>
                <a:latin typeface="Arial Nova"/>
              </a:rPr>
              <a:t>Patrimônio</a:t>
            </a:r>
            <a:r>
              <a:rPr lang="pt-BR" sz="1100" b="1" baseline="0">
                <a:solidFill>
                  <a:srgbClr val="002060"/>
                </a:solidFill>
                <a:latin typeface="Arial Nova"/>
              </a:rPr>
              <a:t> Acumulado</a:t>
            </a:r>
            <a:endParaRPr lang="pt-BR" sz="1100" b="1">
              <a:solidFill>
                <a:srgbClr val="002060"/>
              </a:solidFill>
              <a:latin typeface="Arial Nova"/>
            </a:endParaRPr>
          </a:p>
        </xdr:txBody>
      </xdr:sp>
    </xdr:grpSp>
    <xdr:clientData/>
  </xdr:twoCellAnchor>
  <xdr:twoCellAnchor>
    <xdr:from>
      <xdr:col>2</xdr:col>
      <xdr:colOff>525517</xdr:colOff>
      <xdr:row>8</xdr:row>
      <xdr:rowOff>14599</xdr:rowOff>
    </xdr:from>
    <xdr:to>
      <xdr:col>6</xdr:col>
      <xdr:colOff>26860</xdr:colOff>
      <xdr:row>9</xdr:row>
      <xdr:rowOff>187728</xdr:rowOff>
    </xdr:to>
    <xdr:sp macro="" textlink="">
      <xdr:nvSpPr>
        <xdr:cNvPr id="28" name="Retângulo: Cantos Arredondados 27">
          <a:extLst>
            <a:ext uri="{FF2B5EF4-FFF2-40B4-BE49-F238E27FC236}">
              <a16:creationId xmlns:a16="http://schemas.microsoft.com/office/drawing/2014/main" id="{7A9DF524-5871-4F90-ADFB-1E18CFDFCC1C}"/>
            </a:ext>
          </a:extLst>
        </xdr:cNvPr>
        <xdr:cNvSpPr/>
      </xdr:nvSpPr>
      <xdr:spPr>
        <a:xfrm>
          <a:off x="1751724" y="1474369"/>
          <a:ext cx="4216400" cy="355600"/>
        </a:xfrm>
        <a:prstGeom prst="round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3</xdr:col>
      <xdr:colOff>287064</xdr:colOff>
      <xdr:row>8</xdr:row>
      <xdr:rowOff>97149</xdr:rowOff>
    </xdr:from>
    <xdr:to>
      <xdr:col>4</xdr:col>
      <xdr:colOff>652736</xdr:colOff>
      <xdr:row>9</xdr:row>
      <xdr:rowOff>86128</xdr:rowOff>
    </xdr:to>
    <xdr:sp macro="" textlink="">
      <xdr:nvSpPr>
        <xdr:cNvPr id="29" name="CaixaDeTexto 28">
          <a:extLst>
            <a:ext uri="{FF2B5EF4-FFF2-40B4-BE49-F238E27FC236}">
              <a16:creationId xmlns:a16="http://schemas.microsoft.com/office/drawing/2014/main" id="{06368676-A11A-45F6-971B-535C710707A9}"/>
            </a:ext>
          </a:extLst>
        </xdr:cNvPr>
        <xdr:cNvSpPr txBox="1"/>
      </xdr:nvSpPr>
      <xdr:spPr>
        <a:xfrm>
          <a:off x="2126374" y="1556919"/>
          <a:ext cx="3365500" cy="171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b="1">
              <a:solidFill>
                <a:schemeClr val="bg1"/>
              </a:solidFill>
              <a:latin typeface="Arial Nova"/>
            </a:rPr>
            <a:t>PREENCHA OS CAMPOS ABAIXO</a:t>
          </a:r>
        </a:p>
      </xdr:txBody>
    </xdr:sp>
    <xdr:clientData/>
  </xdr:twoCellAnchor>
  <xdr:twoCellAnchor>
    <xdr:from>
      <xdr:col>8</xdr:col>
      <xdr:colOff>14598</xdr:colOff>
      <xdr:row>10</xdr:row>
      <xdr:rowOff>255459</xdr:rowOff>
    </xdr:from>
    <xdr:to>
      <xdr:col>10</xdr:col>
      <xdr:colOff>337791</xdr:colOff>
      <xdr:row>14</xdr:row>
      <xdr:rowOff>66565</xdr:rowOff>
    </xdr:to>
    <xdr:sp macro="" textlink="">
      <xdr:nvSpPr>
        <xdr:cNvPr id="30" name="Retângulo 29">
          <a:extLst>
            <a:ext uri="{FF2B5EF4-FFF2-40B4-BE49-F238E27FC236}">
              <a16:creationId xmlns:a16="http://schemas.microsoft.com/office/drawing/2014/main" id="{2B203A07-8708-4E22-A548-B36B9691AE1A}"/>
            </a:ext>
          </a:extLst>
        </xdr:cNvPr>
        <xdr:cNvSpPr/>
      </xdr:nvSpPr>
      <xdr:spPr>
        <a:xfrm>
          <a:off x="8576150" y="2167758"/>
          <a:ext cx="2819400" cy="4826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8</xdr:col>
      <xdr:colOff>128898</xdr:colOff>
      <xdr:row>11</xdr:row>
      <xdr:rowOff>69849</xdr:rowOff>
    </xdr:from>
    <xdr:to>
      <xdr:col>8</xdr:col>
      <xdr:colOff>1195698</xdr:colOff>
      <xdr:row>14</xdr:row>
      <xdr:rowOff>9415</xdr:rowOff>
    </xdr:to>
    <xdr:grpSp>
      <xdr:nvGrpSpPr>
        <xdr:cNvPr id="31" name="Agrupar 30">
          <a:extLst>
            <a:ext uri="{FF2B5EF4-FFF2-40B4-BE49-F238E27FC236}">
              <a16:creationId xmlns:a16="http://schemas.microsoft.com/office/drawing/2014/main" id="{C1B4F94E-E2C9-4B61-A7E4-DEBF16D96DDE}"/>
            </a:ext>
          </a:extLst>
        </xdr:cNvPr>
        <xdr:cNvGrpSpPr/>
      </xdr:nvGrpSpPr>
      <xdr:grpSpPr>
        <a:xfrm>
          <a:off x="10018841" y="2237608"/>
          <a:ext cx="1066800" cy="355600"/>
          <a:chOff x="7270750" y="2787650"/>
          <a:chExt cx="1778000" cy="355600"/>
        </a:xfrm>
      </xdr:grpSpPr>
      <xdr:sp macro="" textlink="">
        <xdr:nvSpPr>
          <xdr:cNvPr id="32" name="Retângulo: Cantos Arredondados 31">
            <a:extLst>
              <a:ext uri="{FF2B5EF4-FFF2-40B4-BE49-F238E27FC236}">
                <a16:creationId xmlns:a16="http://schemas.microsoft.com/office/drawing/2014/main" id="{72A920B7-1471-4C63-8B6A-3D3108AADE90}"/>
              </a:ext>
            </a:extLst>
          </xdr:cNvPr>
          <xdr:cNvSpPr/>
        </xdr:nvSpPr>
        <xdr:spPr>
          <a:xfrm>
            <a:off x="7270750" y="2787650"/>
            <a:ext cx="1778000" cy="355600"/>
          </a:xfrm>
          <a:prstGeom prst="roundRect">
            <a:avLst/>
          </a:prstGeom>
          <a:solidFill>
            <a:srgbClr val="00206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050">
              <a:solidFill>
                <a:schemeClr val="bg1"/>
              </a:solidFill>
              <a:latin typeface="Arial Nova"/>
            </a:endParaRPr>
          </a:p>
        </xdr:txBody>
      </xdr:sp>
      <xdr:sp macro="" textlink="">
        <xdr:nvSpPr>
          <xdr:cNvPr id="33" name="CaixaDeTexto 32">
            <a:extLst>
              <a:ext uri="{FF2B5EF4-FFF2-40B4-BE49-F238E27FC236}">
                <a16:creationId xmlns:a16="http://schemas.microsoft.com/office/drawing/2014/main" id="{EC63166F-ED43-4A58-9B85-B2605A9C47AB}"/>
              </a:ext>
            </a:extLst>
          </xdr:cNvPr>
          <xdr:cNvSpPr txBox="1"/>
        </xdr:nvSpPr>
        <xdr:spPr>
          <a:xfrm>
            <a:off x="7289800" y="2863850"/>
            <a:ext cx="1758950" cy="190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1100" b="1">
                <a:solidFill>
                  <a:schemeClr val="bg1"/>
                </a:solidFill>
                <a:latin typeface="Arial Nova"/>
              </a:rPr>
              <a:t>Financiado</a:t>
            </a:r>
          </a:p>
        </xdr:txBody>
      </xdr:sp>
    </xdr:grpSp>
    <xdr:clientData/>
  </xdr:twoCellAnchor>
  <xdr:twoCellAnchor>
    <xdr:from>
      <xdr:col>9</xdr:col>
      <xdr:colOff>87295</xdr:colOff>
      <xdr:row>11</xdr:row>
      <xdr:rowOff>69849</xdr:rowOff>
    </xdr:from>
    <xdr:to>
      <xdr:col>9</xdr:col>
      <xdr:colOff>1154095</xdr:colOff>
      <xdr:row>14</xdr:row>
      <xdr:rowOff>9415</xdr:rowOff>
    </xdr:to>
    <xdr:grpSp>
      <xdr:nvGrpSpPr>
        <xdr:cNvPr id="34" name="Agrupar 33">
          <a:extLst>
            <a:ext uri="{FF2B5EF4-FFF2-40B4-BE49-F238E27FC236}">
              <a16:creationId xmlns:a16="http://schemas.microsoft.com/office/drawing/2014/main" id="{82E5A0FF-9FCB-4783-B214-E6B806049BEE}"/>
            </a:ext>
          </a:extLst>
        </xdr:cNvPr>
        <xdr:cNvGrpSpPr/>
      </xdr:nvGrpSpPr>
      <xdr:grpSpPr>
        <a:xfrm>
          <a:off x="11225341" y="2237608"/>
          <a:ext cx="1066800" cy="355600"/>
          <a:chOff x="7270750" y="2787650"/>
          <a:chExt cx="1778000" cy="355600"/>
        </a:xfrm>
      </xdr:grpSpPr>
      <xdr:sp macro="" textlink="">
        <xdr:nvSpPr>
          <xdr:cNvPr id="35" name="Retângulo: Cantos Arredondados 34">
            <a:extLst>
              <a:ext uri="{FF2B5EF4-FFF2-40B4-BE49-F238E27FC236}">
                <a16:creationId xmlns:a16="http://schemas.microsoft.com/office/drawing/2014/main" id="{7CFD2701-CCA8-4DE4-A7C8-A1DB3AE17E9E}"/>
              </a:ext>
            </a:extLst>
          </xdr:cNvPr>
          <xdr:cNvSpPr/>
        </xdr:nvSpPr>
        <xdr:spPr>
          <a:xfrm>
            <a:off x="7270750" y="2787650"/>
            <a:ext cx="1778000" cy="355600"/>
          </a:xfrm>
          <a:prstGeom prst="roundRect">
            <a:avLst/>
          </a:prstGeom>
          <a:solidFill>
            <a:srgbClr val="00206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050">
              <a:latin typeface="Arial Nova"/>
            </a:endParaRPr>
          </a:p>
        </xdr:txBody>
      </xdr:sp>
      <xdr:sp macro="" textlink="">
        <xdr:nvSpPr>
          <xdr:cNvPr id="36" name="CaixaDeTexto 35">
            <a:extLst>
              <a:ext uri="{FF2B5EF4-FFF2-40B4-BE49-F238E27FC236}">
                <a16:creationId xmlns:a16="http://schemas.microsoft.com/office/drawing/2014/main" id="{33E94B49-64B4-4EA8-B0FA-9C502FECB76C}"/>
              </a:ext>
            </a:extLst>
          </xdr:cNvPr>
          <xdr:cNvSpPr txBox="1"/>
        </xdr:nvSpPr>
        <xdr:spPr>
          <a:xfrm>
            <a:off x="7289800" y="2863850"/>
            <a:ext cx="1758950" cy="190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1100" b="1">
                <a:solidFill>
                  <a:schemeClr val="bg1"/>
                </a:solidFill>
                <a:latin typeface="Arial Nova"/>
              </a:rPr>
              <a:t>Alugado</a:t>
            </a:r>
          </a:p>
        </xdr:txBody>
      </xdr:sp>
    </xdr:grpSp>
    <xdr:clientData/>
  </xdr:twoCellAnchor>
  <xdr:twoCellAnchor>
    <xdr:from>
      <xdr:col>8</xdr:col>
      <xdr:colOff>14598</xdr:colOff>
      <xdr:row>8</xdr:row>
      <xdr:rowOff>7299</xdr:rowOff>
    </xdr:from>
    <xdr:to>
      <xdr:col>10</xdr:col>
      <xdr:colOff>179041</xdr:colOff>
      <xdr:row>9</xdr:row>
      <xdr:rowOff>180428</xdr:rowOff>
    </xdr:to>
    <xdr:grpSp>
      <xdr:nvGrpSpPr>
        <xdr:cNvPr id="37" name="Agrupar 36">
          <a:extLst>
            <a:ext uri="{FF2B5EF4-FFF2-40B4-BE49-F238E27FC236}">
              <a16:creationId xmlns:a16="http://schemas.microsoft.com/office/drawing/2014/main" id="{D6902FA8-FD3B-46F8-8AFC-1EDAAF5B13C9}"/>
            </a:ext>
          </a:extLst>
        </xdr:cNvPr>
        <xdr:cNvGrpSpPr/>
      </xdr:nvGrpSpPr>
      <xdr:grpSpPr>
        <a:xfrm>
          <a:off x="9904541" y="1467069"/>
          <a:ext cx="2660649" cy="355600"/>
          <a:chOff x="7270750" y="2787650"/>
          <a:chExt cx="1867123" cy="355600"/>
        </a:xfrm>
      </xdr:grpSpPr>
      <xdr:sp macro="" textlink="">
        <xdr:nvSpPr>
          <xdr:cNvPr id="38" name="Retângulo: Cantos Arredondados 37">
            <a:extLst>
              <a:ext uri="{FF2B5EF4-FFF2-40B4-BE49-F238E27FC236}">
                <a16:creationId xmlns:a16="http://schemas.microsoft.com/office/drawing/2014/main" id="{FC8069B4-385F-47B4-AA6D-1FDA5E5CD37E}"/>
              </a:ext>
            </a:extLst>
          </xdr:cNvPr>
          <xdr:cNvSpPr/>
        </xdr:nvSpPr>
        <xdr:spPr>
          <a:xfrm>
            <a:off x="7270750" y="2787650"/>
            <a:ext cx="1778000" cy="355600"/>
          </a:xfrm>
          <a:prstGeom prst="roundRect">
            <a:avLst/>
          </a:prstGeom>
          <a:solidFill>
            <a:srgbClr val="EC5B1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050">
              <a:solidFill>
                <a:schemeClr val="bg1"/>
              </a:solidFill>
              <a:latin typeface="Arial Nova"/>
            </a:endParaRPr>
          </a:p>
        </xdr:txBody>
      </xdr:sp>
      <xdr:sp macro="" textlink="">
        <xdr:nvSpPr>
          <xdr:cNvPr id="39" name="CaixaDeTexto 38">
            <a:extLst>
              <a:ext uri="{FF2B5EF4-FFF2-40B4-BE49-F238E27FC236}">
                <a16:creationId xmlns:a16="http://schemas.microsoft.com/office/drawing/2014/main" id="{A359AD5A-40C2-43EE-9254-545C50C0B80B}"/>
              </a:ext>
            </a:extLst>
          </xdr:cNvPr>
          <xdr:cNvSpPr txBox="1"/>
        </xdr:nvSpPr>
        <xdr:spPr>
          <a:xfrm>
            <a:off x="7378923" y="2863850"/>
            <a:ext cx="1758950" cy="190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1100" b="1">
                <a:solidFill>
                  <a:schemeClr val="bg1"/>
                </a:solidFill>
                <a:latin typeface="Arial Nova"/>
              </a:rPr>
              <a:t>Patrimônio</a:t>
            </a:r>
            <a:r>
              <a:rPr lang="pt-BR" sz="1100" b="1" baseline="0">
                <a:solidFill>
                  <a:schemeClr val="bg1"/>
                </a:solidFill>
                <a:latin typeface="Arial Nova"/>
              </a:rPr>
              <a:t> Acumulado</a:t>
            </a:r>
            <a:endParaRPr lang="pt-BR" sz="1100" b="1">
              <a:solidFill>
                <a:schemeClr val="bg1"/>
              </a:solidFill>
              <a:latin typeface="Arial Nova"/>
            </a:endParaRPr>
          </a:p>
        </xdr:txBody>
      </xdr:sp>
    </xdr:grpSp>
    <xdr:clientData/>
  </xdr:twoCellAnchor>
  <xdr:twoCellAnchor>
    <xdr:from>
      <xdr:col>2</xdr:col>
      <xdr:colOff>525517</xdr:colOff>
      <xdr:row>26</xdr:row>
      <xdr:rowOff>7298</xdr:rowOff>
    </xdr:from>
    <xdr:to>
      <xdr:col>6</xdr:col>
      <xdr:colOff>26860</xdr:colOff>
      <xdr:row>28</xdr:row>
      <xdr:rowOff>202323</xdr:rowOff>
    </xdr:to>
    <xdr:sp macro="" textlink="">
      <xdr:nvSpPr>
        <xdr:cNvPr id="41" name="Retângulo: Cantos Arredondados 40">
          <a:extLst>
            <a:ext uri="{FF2B5EF4-FFF2-40B4-BE49-F238E27FC236}">
              <a16:creationId xmlns:a16="http://schemas.microsoft.com/office/drawing/2014/main" id="{8E7B95CC-E2B6-4E14-A327-D4966FF78B63}"/>
            </a:ext>
          </a:extLst>
        </xdr:cNvPr>
        <xdr:cNvSpPr/>
      </xdr:nvSpPr>
      <xdr:spPr>
        <a:xfrm>
          <a:off x="1751724" y="4430401"/>
          <a:ext cx="4216400" cy="355600"/>
        </a:xfrm>
        <a:prstGeom prst="round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3</xdr:col>
      <xdr:colOff>287064</xdr:colOff>
      <xdr:row>27</xdr:row>
      <xdr:rowOff>9560</xdr:rowOff>
    </xdr:from>
    <xdr:to>
      <xdr:col>4</xdr:col>
      <xdr:colOff>652736</xdr:colOff>
      <xdr:row>28</xdr:row>
      <xdr:rowOff>100723</xdr:rowOff>
    </xdr:to>
    <xdr:sp macro="" textlink="">
      <xdr:nvSpPr>
        <xdr:cNvPr id="42" name="CaixaDeTexto 41">
          <a:extLst>
            <a:ext uri="{FF2B5EF4-FFF2-40B4-BE49-F238E27FC236}">
              <a16:creationId xmlns:a16="http://schemas.microsoft.com/office/drawing/2014/main" id="{3E96C9F0-184B-4830-B7B9-A483BB3E38CA}"/>
            </a:ext>
          </a:extLst>
        </xdr:cNvPr>
        <xdr:cNvSpPr txBox="1"/>
      </xdr:nvSpPr>
      <xdr:spPr>
        <a:xfrm>
          <a:off x="2126374" y="4512951"/>
          <a:ext cx="3365500" cy="171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b="1">
              <a:solidFill>
                <a:schemeClr val="bg1"/>
              </a:solidFill>
              <a:latin typeface="Arial Nova"/>
            </a:rPr>
            <a:t>DADOS DO FINANCIAMENTO</a:t>
          </a:r>
        </a:p>
      </xdr:txBody>
    </xdr:sp>
    <xdr:clientData/>
  </xdr:twoCellAnchor>
  <xdr:twoCellAnchor>
    <xdr:from>
      <xdr:col>6</xdr:col>
      <xdr:colOff>755650</xdr:colOff>
      <xdr:row>30</xdr:row>
      <xdr:rowOff>31750</xdr:rowOff>
    </xdr:from>
    <xdr:to>
      <xdr:col>9</xdr:col>
      <xdr:colOff>138283</xdr:colOff>
      <xdr:row>33</xdr:row>
      <xdr:rowOff>50800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BA82807C-B62F-43CA-8792-8C054F6F9203}"/>
            </a:ext>
          </a:extLst>
        </xdr:cNvPr>
        <xdr:cNvGrpSpPr/>
      </xdr:nvGrpSpPr>
      <xdr:grpSpPr>
        <a:xfrm>
          <a:off x="6696914" y="5192037"/>
          <a:ext cx="4579415" cy="435085"/>
          <a:chOff x="6696914" y="5192037"/>
          <a:chExt cx="4579415" cy="435085"/>
        </a:xfrm>
      </xdr:grpSpPr>
      <xdr:sp macro="" textlink="">
        <xdr:nvSpPr>
          <xdr:cNvPr id="23" name="Retângulo: Cantos Arredondados 22">
            <a:extLst>
              <a:ext uri="{FF2B5EF4-FFF2-40B4-BE49-F238E27FC236}">
                <a16:creationId xmlns:a16="http://schemas.microsoft.com/office/drawing/2014/main" id="{FBF4C489-DAF5-49C0-B012-81F5111299CB}"/>
              </a:ext>
            </a:extLst>
          </xdr:cNvPr>
          <xdr:cNvSpPr/>
        </xdr:nvSpPr>
        <xdr:spPr>
          <a:xfrm>
            <a:off x="6696914" y="5192037"/>
            <a:ext cx="4361429" cy="435085"/>
          </a:xfrm>
          <a:prstGeom prst="roundRect">
            <a:avLst/>
          </a:prstGeom>
          <a:solidFill>
            <a:srgbClr val="EC5B1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050">
              <a:solidFill>
                <a:schemeClr val="bg1"/>
              </a:solidFill>
              <a:latin typeface="Arial Nova"/>
            </a:endParaRPr>
          </a:p>
        </xdr:txBody>
      </xdr:sp>
      <xdr:sp macro="" textlink="">
        <xdr:nvSpPr>
          <xdr:cNvPr id="24" name="CaixaDeTexto 23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C541576E-6351-4234-B221-B5F9F6E2CC5F}"/>
              </a:ext>
            </a:extLst>
          </xdr:cNvPr>
          <xdr:cNvSpPr txBox="1"/>
        </xdr:nvSpPr>
        <xdr:spPr>
          <a:xfrm>
            <a:off x="6961630" y="5277500"/>
            <a:ext cx="4314699" cy="23308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1100" b="1">
                <a:solidFill>
                  <a:schemeClr val="bg1"/>
                </a:solidFill>
                <a:latin typeface="Arial Nova"/>
              </a:rPr>
              <a:t>Leia o nosso conteúdo sobre a planilha</a:t>
            </a:r>
          </a:p>
        </xdr:txBody>
      </xdr:sp>
      <xdr:sp macro="" textlink="">
        <xdr:nvSpPr>
          <xdr:cNvPr id="43" name="Google Shape;246;p31">
            <a:extLst>
              <a:ext uri="{FF2B5EF4-FFF2-40B4-BE49-F238E27FC236}">
                <a16:creationId xmlns:a16="http://schemas.microsoft.com/office/drawing/2014/main" id="{C433FBB9-E1E9-4C03-B818-85ED9D24BC0C}"/>
              </a:ext>
            </a:extLst>
          </xdr:cNvPr>
          <xdr:cNvSpPr/>
        </xdr:nvSpPr>
        <xdr:spPr>
          <a:xfrm>
            <a:off x="6977701" y="5220082"/>
            <a:ext cx="372242" cy="372242"/>
          </a:xfrm>
          <a:prstGeom prst="ellipse">
            <a:avLst/>
          </a:prstGeom>
          <a:solidFill>
            <a:schemeClr val="lt1"/>
          </a:solidFill>
          <a:ln w="19050" cap="flat" cmpd="sng">
            <a:solidFill>
              <a:srgbClr val="FF5200"/>
            </a:solidFill>
            <a:prstDash val="solid"/>
            <a:round/>
            <a:headEnd type="none" w="sm" len="sm"/>
            <a:tailEnd type="none" w="sm" len="sm"/>
          </a:ln>
        </xdr:spPr>
        <xdr:txBody>
          <a:bodyPr spcFirstLastPara="1" wrap="square" lIns="91425" tIns="45700" rIns="91425" bIns="45700" anchor="ctr" anchorCtr="0">
            <a:noAutofit/>
          </a:bodyPr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marR="0" lvl="0" indent="0" algn="ctr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</a:pPr>
            <a:endParaRPr sz="1050" b="0" i="0" u="none" strike="noStrike" cap="none">
              <a:solidFill>
                <a:schemeClr val="lt1"/>
              </a:solidFill>
              <a:latin typeface="Rico Sans" pitchFamily="2" charset="77"/>
              <a:sym typeface="Arial"/>
            </a:endParaRPr>
          </a:p>
        </xdr:txBody>
      </xdr:sp>
      <xdr:pic>
        <xdr:nvPicPr>
          <xdr:cNvPr id="44" name="Google Shape;261;p31">
            <a:extLst>
              <a:ext uri="{FF2B5EF4-FFF2-40B4-BE49-F238E27FC236}">
                <a16:creationId xmlns:a16="http://schemas.microsoft.com/office/drawing/2014/main" id="{D143DF39-A050-42E8-982F-E3A06A32C630}"/>
              </a:ext>
            </a:extLst>
          </xdr:cNvPr>
          <xdr:cNvPicPr preferRelativeResize="0"/>
        </xdr:nvPicPr>
        <xdr:blipFill>
          <a:blip xmlns:r="http://schemas.openxmlformats.org/officeDocument/2006/relationships" r:embed="rId4">
            <a:alphaModFix/>
          </a:blip>
          <a:stretch>
            <a:fillRect/>
          </a:stretch>
        </xdr:blipFill>
        <xdr:spPr>
          <a:xfrm>
            <a:off x="7081968" y="5301617"/>
            <a:ext cx="176137" cy="20747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>
    <xdr:from>
      <xdr:col>8</xdr:col>
      <xdr:colOff>167871</xdr:colOff>
      <xdr:row>8</xdr:row>
      <xdr:rowOff>43793</xdr:rowOff>
    </xdr:from>
    <xdr:to>
      <xdr:col>8</xdr:col>
      <xdr:colOff>453930</xdr:colOff>
      <xdr:row>9</xdr:row>
      <xdr:rowOff>147381</xdr:rowOff>
    </xdr:to>
    <xdr:grpSp>
      <xdr:nvGrpSpPr>
        <xdr:cNvPr id="9" name="Agrupar 8">
          <a:extLst>
            <a:ext uri="{FF2B5EF4-FFF2-40B4-BE49-F238E27FC236}">
              <a16:creationId xmlns:a16="http://schemas.microsoft.com/office/drawing/2014/main" id="{4069AC39-ED53-4C92-90A2-399964038A29}"/>
            </a:ext>
          </a:extLst>
        </xdr:cNvPr>
        <xdr:cNvGrpSpPr/>
      </xdr:nvGrpSpPr>
      <xdr:grpSpPr>
        <a:xfrm>
          <a:off x="10057814" y="1503563"/>
          <a:ext cx="286059" cy="286059"/>
          <a:chOff x="11824137" y="3664022"/>
          <a:chExt cx="366348" cy="366348"/>
        </a:xfrm>
      </xdr:grpSpPr>
      <xdr:sp macro="" textlink="">
        <xdr:nvSpPr>
          <xdr:cNvPr id="45" name="Google Shape;242;p31">
            <a:extLst>
              <a:ext uri="{FF2B5EF4-FFF2-40B4-BE49-F238E27FC236}">
                <a16:creationId xmlns:a16="http://schemas.microsoft.com/office/drawing/2014/main" id="{D9B5DBAE-6507-4A1E-A278-F751C2F50EE4}"/>
              </a:ext>
            </a:extLst>
          </xdr:cNvPr>
          <xdr:cNvSpPr/>
        </xdr:nvSpPr>
        <xdr:spPr>
          <a:xfrm>
            <a:off x="11824137" y="3664022"/>
            <a:ext cx="366348" cy="366348"/>
          </a:xfrm>
          <a:prstGeom prst="ellipse">
            <a:avLst/>
          </a:prstGeom>
          <a:solidFill>
            <a:schemeClr val="lt1"/>
          </a:solidFill>
          <a:ln w="19050" cap="flat" cmpd="sng">
            <a:solidFill>
              <a:srgbClr val="FF5200"/>
            </a:solidFill>
            <a:prstDash val="solid"/>
            <a:round/>
            <a:headEnd type="none" w="sm" len="sm"/>
            <a:tailEnd type="none" w="sm" len="sm"/>
          </a:ln>
        </xdr:spPr>
        <xdr:txBody>
          <a:bodyPr spcFirstLastPara="1" wrap="square" lIns="91425" tIns="45700" rIns="91425" bIns="45700" anchor="ctr" anchorCtr="0">
            <a:noAutofit/>
          </a:bodyPr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marR="0" lvl="0" indent="0" algn="ctr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</a:pPr>
            <a:endParaRPr sz="1050" b="0" i="0" u="none" strike="noStrike" cap="none">
              <a:solidFill>
                <a:schemeClr val="lt1"/>
              </a:solidFill>
              <a:latin typeface="Rico Sans" pitchFamily="2" charset="77"/>
              <a:sym typeface="Arial"/>
            </a:endParaRPr>
          </a:p>
        </xdr:txBody>
      </xdr:sp>
      <xdr:pic>
        <xdr:nvPicPr>
          <xdr:cNvPr id="46" name="Google Shape;394;p44">
            <a:extLst>
              <a:ext uri="{FF2B5EF4-FFF2-40B4-BE49-F238E27FC236}">
                <a16:creationId xmlns:a16="http://schemas.microsoft.com/office/drawing/2014/main" id="{4CB8E44A-042F-4B0C-890A-C9A397C5B8E7}"/>
              </a:ext>
            </a:extLst>
          </xdr:cNvPr>
          <xdr:cNvPicPr preferRelativeResize="0"/>
        </xdr:nvPicPr>
        <xdr:blipFill>
          <a:blip xmlns:r="http://schemas.openxmlformats.org/officeDocument/2006/relationships" r:embed="rId5">
            <a:alphaModFix/>
          </a:blip>
          <a:stretch>
            <a:fillRect/>
          </a:stretch>
        </xdr:blipFill>
        <xdr:spPr>
          <a:xfrm>
            <a:off x="11883111" y="3728509"/>
            <a:ext cx="249067" cy="24906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ntônio Sanches" id="{3994042C-CD8F-43B8-9FD6-A8F1039243FE}" userId="S::antonio.sanches@rico.com.vc::2777c431-2660-48ff-9630-687a36a8ca49" providerId="AD"/>
</personList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9" dT="2022-07-05T17:52:13.50" personId="{3994042C-CD8F-43B8-9FD6-A8F1039243FE}" id="{011E60A9-C7C5-4AA8-A5DA-73313685B598}">
    <text>O valor disponível para ser usado para pagar o aluguel e investir a sobra. Esse número precisa ser maior ou igual ao valor da primeira parcela do financiamento.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FD478-FA51-4185-9E19-22CBFF0ECFC6}">
  <dimension ref="C5:AE36"/>
  <sheetViews>
    <sheetView showGridLines="0" tabSelected="1" zoomScale="87" zoomScaleNormal="87" workbookViewId="0">
      <selection activeCell="E12" sqref="E12"/>
    </sheetView>
  </sheetViews>
  <sheetFormatPr defaultRowHeight="14.5" x14ac:dyDescent="0.35"/>
  <cols>
    <col min="3" max="3" width="8.7265625" customWidth="1"/>
    <col min="4" max="4" width="42.90625" customWidth="1"/>
    <col min="5" max="5" width="15.7265625" customWidth="1"/>
    <col min="6" max="6" width="6.6328125" hidden="1" customWidth="1"/>
    <col min="7" max="7" width="37.90625" customWidth="1"/>
    <col min="8" max="8" width="18.6328125" bestFit="1" customWidth="1"/>
    <col min="9" max="10" width="17.90625" bestFit="1" customWidth="1"/>
    <col min="19" max="19" width="2.6328125" style="5" customWidth="1"/>
    <col min="20" max="20" width="41.36328125" bestFit="1" customWidth="1"/>
    <col min="21" max="21" width="13.90625" bestFit="1" customWidth="1"/>
    <col min="23" max="23" width="20.08984375" bestFit="1" customWidth="1"/>
    <col min="24" max="25" width="16.36328125" bestFit="1" customWidth="1"/>
    <col min="27" max="27" width="12.26953125" bestFit="1" customWidth="1"/>
  </cols>
  <sheetData>
    <row r="5" spans="3:31" x14ac:dyDescent="0.35">
      <c r="Z5" s="5"/>
      <c r="AA5" s="5"/>
      <c r="AB5" s="5"/>
      <c r="AC5" s="5"/>
      <c r="AD5" s="5"/>
      <c r="AE5" s="5"/>
    </row>
    <row r="6" spans="3:31" x14ac:dyDescent="0.35">
      <c r="Z6" s="5"/>
      <c r="AA6" s="5"/>
      <c r="AB6" s="5"/>
      <c r="AC6" s="5"/>
      <c r="AD6" s="5"/>
      <c r="AE6" s="5"/>
    </row>
    <row r="7" spans="3:31" x14ac:dyDescent="0.35">
      <c r="Z7" s="5"/>
      <c r="AA7" s="5"/>
      <c r="AB7" s="5"/>
      <c r="AC7" s="5"/>
      <c r="AD7" s="5"/>
      <c r="AE7" s="5"/>
    </row>
    <row r="8" spans="3:31" x14ac:dyDescent="0.35">
      <c r="Z8" s="5"/>
      <c r="AA8" s="5"/>
      <c r="AB8" s="5"/>
      <c r="AC8" s="5"/>
      <c r="AD8" s="5"/>
      <c r="AE8" s="5"/>
    </row>
    <row r="9" spans="3:31" x14ac:dyDescent="0.35">
      <c r="D9" s="15" t="s">
        <v>41</v>
      </c>
      <c r="Z9" s="5"/>
      <c r="AA9" s="5"/>
      <c r="AB9" s="5"/>
      <c r="AC9" s="5"/>
      <c r="AD9" s="5"/>
      <c r="AE9" s="5"/>
    </row>
    <row r="10" spans="3:31" ht="21" customHeight="1" x14ac:dyDescent="0.35">
      <c r="C10" s="19"/>
      <c r="D10" s="19"/>
      <c r="E10" s="15"/>
      <c r="F10" s="5"/>
      <c r="G10" s="5"/>
      <c r="Z10" s="5"/>
      <c r="AA10" s="5"/>
      <c r="AB10" s="5"/>
      <c r="AC10" s="5"/>
      <c r="AD10" s="5"/>
      <c r="AE10" s="5"/>
    </row>
    <row r="11" spans="3:31" ht="20" customHeight="1" x14ac:dyDescent="0.35">
      <c r="C11" s="19"/>
      <c r="D11" s="16" t="s">
        <v>43</v>
      </c>
      <c r="E11" s="29">
        <v>150000</v>
      </c>
      <c r="G11" s="5"/>
      <c r="H11" s="5"/>
      <c r="I11" s="22">
        <f>VLOOKUP(E17,Financiamento!B1:I421,8,FALSE)</f>
        <v>461600.92482516629</v>
      </c>
      <c r="J11" s="22">
        <f>VLOOKUP(Simulador!E17,Aluguel!B1:F421,5,)</f>
        <v>336589.84005216701</v>
      </c>
      <c r="Z11" s="5"/>
      <c r="AA11" s="5"/>
      <c r="AB11" s="5"/>
      <c r="AC11" s="5"/>
      <c r="AD11" s="5"/>
      <c r="AE11" s="5"/>
    </row>
    <row r="12" spans="3:31" ht="6.5" customHeight="1" x14ac:dyDescent="0.35">
      <c r="C12" s="19"/>
      <c r="D12" s="20"/>
      <c r="E12" s="10"/>
      <c r="F12" s="14" t="str">
        <f>IF(E13&lt;(10%*E11),"O de entrada precisa ser maior que 10% do valor do imóvel","-")</f>
        <v>-</v>
      </c>
      <c r="H12" s="5"/>
      <c r="I12" s="5"/>
      <c r="J12" s="5"/>
      <c r="Z12" s="5"/>
      <c r="AA12" s="5"/>
      <c r="AB12" s="5"/>
      <c r="AC12" s="5"/>
      <c r="AD12" s="5"/>
      <c r="AE12" s="5"/>
    </row>
    <row r="13" spans="3:31" ht="20" customHeight="1" x14ac:dyDescent="0.35">
      <c r="C13" s="19"/>
      <c r="D13" s="16" t="s">
        <v>15</v>
      </c>
      <c r="E13" s="29">
        <v>30000</v>
      </c>
      <c r="F13" s="5"/>
      <c r="G13" s="30" t="str">
        <f>IF(E13&lt;(10%*E11),"Entrada precisa ser maior que 10% do valor do imóvel","-")</f>
        <v>-</v>
      </c>
      <c r="H13" s="5"/>
      <c r="I13" s="5"/>
      <c r="J13" s="5"/>
      <c r="Z13" s="5"/>
      <c r="AA13" s="5"/>
      <c r="AB13" s="5"/>
      <c r="AC13" s="5"/>
      <c r="AD13" s="5"/>
      <c r="AE13" s="5"/>
    </row>
    <row r="14" spans="3:31" ht="6.5" customHeight="1" x14ac:dyDescent="0.35">
      <c r="C14" s="19"/>
      <c r="D14" s="20"/>
      <c r="E14" s="21"/>
      <c r="F14" s="14" t="str">
        <f>IF(E17&gt;420,"maximo de parcelas permitida nessa simulação são 420","-")</f>
        <v>-</v>
      </c>
      <c r="H14" s="5"/>
      <c r="I14" s="5"/>
      <c r="J14" s="5"/>
      <c r="Z14" s="5"/>
      <c r="AA14" s="5"/>
      <c r="AB14" s="5"/>
      <c r="AC14" s="5"/>
      <c r="AD14" s="5"/>
      <c r="AE14" s="5"/>
    </row>
    <row r="15" spans="3:31" ht="20" customHeight="1" x14ac:dyDescent="0.35">
      <c r="C15" s="19"/>
      <c r="D15" s="16" t="s">
        <v>39</v>
      </c>
      <c r="E15" s="28">
        <v>8.8999999999999996E-2</v>
      </c>
      <c r="F15" s="5"/>
      <c r="H15" s="5"/>
      <c r="I15" s="5"/>
      <c r="J15" s="5"/>
      <c r="Z15" s="5"/>
      <c r="AA15" s="5"/>
      <c r="AB15" s="5"/>
      <c r="AC15" s="5"/>
      <c r="AD15" s="5"/>
      <c r="AE15" s="5"/>
    </row>
    <row r="16" spans="3:31" ht="6.5" customHeight="1" x14ac:dyDescent="0.35">
      <c r="C16" s="19"/>
      <c r="D16" s="20"/>
      <c r="E16" s="21"/>
      <c r="H16" s="5"/>
      <c r="I16" s="5"/>
      <c r="J16" s="5"/>
      <c r="Z16" s="5"/>
      <c r="AA16" s="5"/>
      <c r="AB16" s="5"/>
      <c r="AC16" s="5"/>
      <c r="AD16" s="5"/>
      <c r="AE16" s="5"/>
    </row>
    <row r="17" spans="3:31" ht="20" customHeight="1" x14ac:dyDescent="0.35">
      <c r="C17" s="15"/>
      <c r="D17" s="16" t="s">
        <v>16</v>
      </c>
      <c r="E17" s="27">
        <v>120</v>
      </c>
      <c r="F17" s="5"/>
      <c r="G17" t="str">
        <f>IF(E17&gt;410,"maximo de parcelas permitida nessa simulação são 410","-")</f>
        <v>-</v>
      </c>
      <c r="H17" s="5"/>
      <c r="I17" s="5"/>
      <c r="J17" s="5"/>
      <c r="Z17" s="5"/>
      <c r="AA17" s="5"/>
      <c r="AB17" s="5"/>
      <c r="AC17" s="5"/>
      <c r="AD17" s="5"/>
      <c r="AE17" s="5"/>
    </row>
    <row r="18" spans="3:31" ht="6.5" customHeight="1" x14ac:dyDescent="0.35">
      <c r="C18" s="19"/>
      <c r="D18" s="20"/>
      <c r="E18" s="21"/>
      <c r="F18" s="14" t="str">
        <f>IF(E19&lt;E32,"O valor precisa ser maior ou igual ao valor da primeira parcela","-")</f>
        <v>-</v>
      </c>
      <c r="H18" s="5"/>
      <c r="I18" s="5"/>
      <c r="J18" s="5"/>
      <c r="Z18" s="5"/>
      <c r="AA18" s="5"/>
      <c r="AB18" s="5"/>
      <c r="AC18" s="5"/>
      <c r="AD18" s="5"/>
      <c r="AE18" s="5"/>
    </row>
    <row r="19" spans="3:31" s="5" customFormat="1" ht="20" customHeight="1" x14ac:dyDescent="0.3">
      <c r="C19" s="15"/>
      <c r="D19" s="16" t="s">
        <v>19</v>
      </c>
      <c r="E19" s="26">
        <v>2000</v>
      </c>
      <c r="G19" s="30" t="str">
        <f>IF(E19&lt;E32,"O valor precisa ser maior ou igual ao valor da primeira parcela do financiamento","-")</f>
        <v>-</v>
      </c>
      <c r="I19" s="23"/>
    </row>
    <row r="20" spans="3:31" ht="6.5" customHeight="1" x14ac:dyDescent="0.35">
      <c r="C20" s="19"/>
      <c r="D20" s="20"/>
      <c r="E20" s="21"/>
      <c r="F20" s="14"/>
      <c r="H20" s="5"/>
      <c r="I20" s="5"/>
      <c r="J20" s="5"/>
      <c r="Z20" s="5"/>
      <c r="AA20" s="5"/>
      <c r="AB20" s="5"/>
      <c r="AC20" s="5"/>
      <c r="AD20" s="5"/>
      <c r="AE20" s="5"/>
    </row>
    <row r="21" spans="3:31" s="5" customFormat="1" ht="20" customHeight="1" x14ac:dyDescent="0.3">
      <c r="C21" s="15"/>
      <c r="D21" s="16" t="s">
        <v>38</v>
      </c>
      <c r="E21" s="25">
        <v>8.9999999999999993E-3</v>
      </c>
      <c r="J21" s="13"/>
    </row>
    <row r="22" spans="3:31" ht="6.5" customHeight="1" x14ac:dyDescent="0.35">
      <c r="C22" s="19"/>
      <c r="D22" s="20"/>
      <c r="E22" s="21"/>
      <c r="F22" s="14"/>
      <c r="H22" s="5"/>
      <c r="I22" s="5"/>
      <c r="J22" s="5"/>
      <c r="Z22" s="5"/>
      <c r="AA22" s="5"/>
      <c r="AB22" s="5"/>
      <c r="AC22" s="5"/>
      <c r="AD22" s="5"/>
      <c r="AE22" s="5"/>
    </row>
    <row r="23" spans="3:31" s="5" customFormat="1" ht="20" customHeight="1" x14ac:dyDescent="0.3">
      <c r="C23" s="15"/>
      <c r="D23" s="16" t="s">
        <v>42</v>
      </c>
      <c r="E23" s="24">
        <v>9.0700000000000003E-2</v>
      </c>
    </row>
    <row r="24" spans="3:31" ht="6.5" customHeight="1" x14ac:dyDescent="0.35">
      <c r="C24" s="19"/>
      <c r="D24" s="19"/>
      <c r="E24" s="19"/>
      <c r="F24" s="14"/>
      <c r="H24" s="5"/>
      <c r="I24" s="5"/>
      <c r="J24" s="5"/>
      <c r="Z24" s="5"/>
      <c r="AA24" s="5"/>
      <c r="AB24" s="5"/>
      <c r="AC24" s="5"/>
      <c r="AD24" s="5"/>
      <c r="AE24" s="5"/>
    </row>
    <row r="25" spans="3:31" ht="6.5" customHeight="1" x14ac:dyDescent="0.35">
      <c r="C25" s="19"/>
      <c r="D25" s="19"/>
      <c r="E25" s="19"/>
      <c r="F25" s="14"/>
      <c r="H25" s="5"/>
      <c r="I25" s="5"/>
      <c r="J25" s="5"/>
      <c r="Z25" s="5"/>
      <c r="AA25" s="5"/>
      <c r="AB25" s="5"/>
      <c r="AC25" s="5"/>
      <c r="AD25" s="5"/>
      <c r="AE25" s="5"/>
    </row>
    <row r="26" spans="3:31" ht="6.5" customHeight="1" x14ac:dyDescent="0.35">
      <c r="C26" s="19"/>
      <c r="D26" s="19"/>
      <c r="E26" s="19"/>
      <c r="F26" s="14"/>
      <c r="H26" s="5"/>
      <c r="I26" s="5"/>
      <c r="J26" s="5"/>
      <c r="Z26" s="5"/>
      <c r="AA26" s="5"/>
      <c r="AB26" s="5"/>
      <c r="AC26" s="5"/>
      <c r="AD26" s="5"/>
      <c r="AE26" s="5"/>
    </row>
    <row r="27" spans="3:31" ht="6.5" customHeight="1" x14ac:dyDescent="0.35">
      <c r="C27" s="19"/>
      <c r="D27" s="19"/>
      <c r="E27" s="19"/>
      <c r="F27" s="14"/>
      <c r="H27" s="5"/>
      <c r="I27" s="5"/>
      <c r="J27" s="5"/>
      <c r="Z27" s="5"/>
      <c r="AA27" s="5"/>
      <c r="AB27" s="5"/>
      <c r="AC27" s="5"/>
      <c r="AD27" s="5"/>
      <c r="AE27" s="5"/>
    </row>
    <row r="28" spans="3:31" ht="6.5" customHeight="1" x14ac:dyDescent="0.35">
      <c r="C28" s="19"/>
      <c r="D28" s="19"/>
      <c r="E28" s="19"/>
      <c r="F28" s="14"/>
      <c r="H28" s="5"/>
      <c r="I28" s="5"/>
      <c r="J28" s="5"/>
      <c r="Z28" s="5"/>
      <c r="AA28" s="5"/>
      <c r="AB28" s="5"/>
      <c r="AC28" s="5"/>
      <c r="AD28" s="5"/>
      <c r="AE28" s="5"/>
    </row>
    <row r="29" spans="3:31" s="5" customFormat="1" ht="25" customHeight="1" x14ac:dyDescent="0.3">
      <c r="C29" s="15"/>
      <c r="D29" s="15"/>
      <c r="E29" s="15"/>
    </row>
    <row r="30" spans="3:31" s="5" customFormat="1" ht="20" customHeight="1" x14ac:dyDescent="0.3">
      <c r="C30" s="15"/>
      <c r="D30" s="17" t="s">
        <v>9</v>
      </c>
      <c r="E30" s="18">
        <f>E11-E13</f>
        <v>120000</v>
      </c>
    </row>
    <row r="31" spans="3:31" s="5" customFormat="1" ht="6.5" customHeight="1" x14ac:dyDescent="0.3">
      <c r="C31" s="15"/>
      <c r="D31" s="15"/>
      <c r="E31" s="15"/>
    </row>
    <row r="32" spans="3:31" s="5" customFormat="1" ht="20" customHeight="1" x14ac:dyDescent="0.3">
      <c r="C32" s="15"/>
      <c r="D32" s="17" t="s">
        <v>12</v>
      </c>
      <c r="E32" s="18">
        <f>'Tabela SAC'!G8</f>
        <v>1855.634475994922</v>
      </c>
      <c r="F32" s="14" t="s">
        <v>40</v>
      </c>
    </row>
    <row r="33" spans="3:20" s="5" customFormat="1" ht="6.5" customHeight="1" x14ac:dyDescent="0.3">
      <c r="C33" s="15"/>
      <c r="D33" s="15"/>
      <c r="E33" s="15"/>
    </row>
    <row r="34" spans="3:20" ht="20" customHeight="1" x14ac:dyDescent="0.35">
      <c r="C34" s="19"/>
      <c r="D34" s="17" t="s">
        <v>13</v>
      </c>
      <c r="E34" s="18">
        <f>VLOOKUP(E17,Financiamento!B:C,2,FALSE)</f>
        <v>1007.1302872999577</v>
      </c>
      <c r="T34" s="5"/>
    </row>
    <row r="35" spans="3:20" x14ac:dyDescent="0.35">
      <c r="C35" s="19"/>
      <c r="D35" s="19"/>
      <c r="E35" s="19"/>
    </row>
    <row r="36" spans="3:20" x14ac:dyDescent="0.35">
      <c r="C36" s="19"/>
      <c r="D36" s="19"/>
      <c r="E36" s="19"/>
    </row>
  </sheetData>
  <sheetProtection algorithmName="SHA-512" hashValue="azlnzSlaqDKJXyNAPTgK+6lvs8PLN2NneNYsi+D/UlfvSXr2V4x9RkGEb4LcmmgnwbtzeuxBZH9rRngS59NEig==" saltValue="oVpvNeMfiGZEngrKK8Aotg==" spinCount="100000" sheet="1" objects="1" scenarios="1"/>
  <conditionalFormatting sqref="I11:J11">
    <cfRule type="colorScale" priority="6">
      <colorScale>
        <cfvo type="min"/>
        <cfvo type="percentile" val="50"/>
        <cfvo type="max"/>
        <color rgb="FF760000"/>
        <color rgb="FFEC5B12"/>
        <color rgb="FF2A5C5C"/>
      </colorScale>
    </cfRule>
  </conditionalFormatting>
  <conditionalFormatting sqref="E11 E23 E21 E19 E15 E17 E30 E32 E34">
    <cfRule type="cellIs" dxfId="3" priority="5" stopIfTrue="1" operator="equal">
      <formula>0</formula>
    </cfRule>
  </conditionalFormatting>
  <conditionalFormatting sqref="E13">
    <cfRule type="cellIs" dxfId="2" priority="4" stopIfTrue="1" operator="equal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872B4-AD09-4298-BA81-C1A4CD3D32CD}">
  <dimension ref="B1:M430"/>
  <sheetViews>
    <sheetView showGridLines="0" workbookViewId="0">
      <pane ySplit="1" topLeftCell="A2" activePane="bottomLeft" state="frozen"/>
      <selection pane="bottomLeft" activeCell="L2" sqref="L2"/>
    </sheetView>
  </sheetViews>
  <sheetFormatPr defaultRowHeight="14.5" x14ac:dyDescent="0.35"/>
  <cols>
    <col min="1" max="1" width="2.81640625" customWidth="1"/>
    <col min="2" max="2" width="9.1796875" style="44" customWidth="1"/>
    <col min="3" max="3" width="12.90625" style="44" bestFit="1" customWidth="1"/>
    <col min="4" max="4" width="14.36328125" style="44" bestFit="1" customWidth="1"/>
    <col min="5" max="5" width="13.54296875" style="44" bestFit="1" customWidth="1"/>
    <col min="6" max="6" width="19.90625" style="44" bestFit="1" customWidth="1"/>
    <col min="7" max="7" width="3.54296875" customWidth="1"/>
    <col min="8" max="8" width="17.90625" style="44" bestFit="1" customWidth="1"/>
    <col min="9" max="9" width="22.08984375" style="44" bestFit="1" customWidth="1"/>
    <col min="10" max="10" width="10.08984375" bestFit="1" customWidth="1"/>
    <col min="11" max="11" width="19.36328125" bestFit="1" customWidth="1"/>
    <col min="12" max="12" width="20.08984375" customWidth="1"/>
    <col min="13" max="13" width="8.1796875" customWidth="1"/>
  </cols>
  <sheetData>
    <row r="1" spans="2:13" ht="38" customHeight="1" x14ac:dyDescent="0.35">
      <c r="B1" s="33" t="s">
        <v>18</v>
      </c>
      <c r="C1" s="33" t="s">
        <v>17</v>
      </c>
      <c r="D1" s="33" t="s">
        <v>6</v>
      </c>
      <c r="E1" s="33" t="s">
        <v>7</v>
      </c>
      <c r="F1" s="33" t="s">
        <v>8</v>
      </c>
      <c r="G1" s="32"/>
      <c r="H1" s="33" t="s">
        <v>0</v>
      </c>
      <c r="I1" s="33" t="s">
        <v>1</v>
      </c>
    </row>
    <row r="2" spans="2:13" x14ac:dyDescent="0.35">
      <c r="B2" s="38">
        <v>1</v>
      </c>
      <c r="C2" s="39">
        <f>'Tabela SAC'!G8</f>
        <v>1855.634475994922</v>
      </c>
      <c r="D2" s="39">
        <f>Simulador!E19</f>
        <v>2000</v>
      </c>
      <c r="E2" s="40">
        <f>D2-C2</f>
        <v>144.36552400507799</v>
      </c>
      <c r="F2" s="40">
        <f>E2+(E2*$L$8)</f>
        <v>145.66481372112369</v>
      </c>
      <c r="G2" s="32"/>
      <c r="H2" s="39">
        <f>L2</f>
        <v>150000</v>
      </c>
      <c r="I2" s="47">
        <f>H2+F2</f>
        <v>150145.66481372112</v>
      </c>
      <c r="K2" s="34" t="s">
        <v>14</v>
      </c>
      <c r="L2" s="36">
        <f>Simulador!E11</f>
        <v>150000</v>
      </c>
      <c r="M2" s="32"/>
    </row>
    <row r="3" spans="2:13" x14ac:dyDescent="0.35">
      <c r="B3" s="41">
        <v>2</v>
      </c>
      <c r="C3" s="42">
        <f>'Tabela SAC'!G9</f>
        <v>1848.5041886949643</v>
      </c>
      <c r="D3" s="42">
        <f>IF(C3,D2,0)</f>
        <v>2000</v>
      </c>
      <c r="E3" s="43">
        <f t="shared" ref="E3:E66" si="0">D3-C3</f>
        <v>151.49581130503566</v>
      </c>
      <c r="F3" s="43">
        <f t="shared" ref="F3:F66" si="1">((F2+E3)*$L$8)+(F2+E3)</f>
        <v>299.83507065139474</v>
      </c>
      <c r="G3" s="32"/>
      <c r="H3" s="43">
        <f t="shared" ref="H3:H66" si="2">H2*$M$9+H2</f>
        <v>151089.18149841452</v>
      </c>
      <c r="I3" s="48">
        <f t="shared" ref="I3:I66" si="3">H3+F3</f>
        <v>151389.01656906592</v>
      </c>
      <c r="K3" s="34" t="s">
        <v>9</v>
      </c>
      <c r="L3" s="36">
        <f>Simulador!E30</f>
        <v>120000</v>
      </c>
      <c r="M3" s="32"/>
    </row>
    <row r="4" spans="2:13" x14ac:dyDescent="0.35">
      <c r="B4" s="41">
        <v>3</v>
      </c>
      <c r="C4" s="42">
        <f>'Tabela SAC'!G10</f>
        <v>1841.3739013950067</v>
      </c>
      <c r="D4" s="42">
        <f t="shared" ref="D4:D67" si="4">IF(C4,D3,0)</f>
        <v>2000</v>
      </c>
      <c r="E4" s="43">
        <f t="shared" si="0"/>
        <v>158.62609860499333</v>
      </c>
      <c r="F4" s="43">
        <f t="shared" si="1"/>
        <v>462.58731977969558</v>
      </c>
      <c r="G4" s="32"/>
      <c r="H4" s="43">
        <f t="shared" si="2"/>
        <v>152186.2717724056</v>
      </c>
      <c r="I4" s="48">
        <f t="shared" si="3"/>
        <v>152648.8590921853</v>
      </c>
      <c r="K4" s="34" t="s">
        <v>10</v>
      </c>
      <c r="L4" s="36">
        <f>SUM(C2:C122)</f>
        <v>171765.88579769278</v>
      </c>
      <c r="M4" s="32"/>
    </row>
    <row r="5" spans="2:13" x14ac:dyDescent="0.35">
      <c r="B5" s="41">
        <v>4</v>
      </c>
      <c r="C5" s="42">
        <f>'Tabela SAC'!G11</f>
        <v>1834.243614095049</v>
      </c>
      <c r="D5" s="42">
        <f t="shared" si="4"/>
        <v>2000</v>
      </c>
      <c r="E5" s="43">
        <f t="shared" si="0"/>
        <v>165.756385904951</v>
      </c>
      <c r="F5" s="43">
        <f t="shared" si="1"/>
        <v>633.99879903580836</v>
      </c>
      <c r="G5" s="32"/>
      <c r="H5" s="43">
        <f t="shared" si="2"/>
        <v>153291.32824925351</v>
      </c>
      <c r="I5" s="48">
        <f t="shared" si="3"/>
        <v>153925.32704828933</v>
      </c>
      <c r="K5" s="34" t="s">
        <v>11</v>
      </c>
      <c r="L5" s="37">
        <f>Simulador!E15</f>
        <v>8.8999999999999996E-2</v>
      </c>
      <c r="M5" s="32"/>
    </row>
    <row r="6" spans="2:13" x14ac:dyDescent="0.35">
      <c r="B6" s="41">
        <v>5</v>
      </c>
      <c r="C6" s="42">
        <f>'Tabela SAC'!G12</f>
        <v>1827.1133267950913</v>
      </c>
      <c r="D6" s="42">
        <f t="shared" si="4"/>
        <v>2000</v>
      </c>
      <c r="E6" s="43">
        <f t="shared" si="0"/>
        <v>172.88667320490867</v>
      </c>
      <c r="F6" s="43">
        <f t="shared" si="1"/>
        <v>814.14744149088347</v>
      </c>
      <c r="G6" s="32"/>
      <c r="H6" s="43">
        <f t="shared" si="2"/>
        <v>154404.40877322998</v>
      </c>
      <c r="I6" s="48">
        <f t="shared" si="3"/>
        <v>155218.55621472085</v>
      </c>
      <c r="K6" s="34" t="s">
        <v>12</v>
      </c>
      <c r="L6" s="36">
        <f>Simulador!E32</f>
        <v>1855.634475994922</v>
      </c>
      <c r="M6" s="32"/>
    </row>
    <row r="7" spans="2:13" x14ac:dyDescent="0.35">
      <c r="B7" s="41">
        <v>6</v>
      </c>
      <c r="C7" s="42">
        <f>'Tabela SAC'!G13</f>
        <v>1819.9830394951337</v>
      </c>
      <c r="D7" s="42">
        <f t="shared" si="4"/>
        <v>2000</v>
      </c>
      <c r="E7" s="43">
        <f t="shared" si="0"/>
        <v>180.01696050486635</v>
      </c>
      <c r="F7" s="43">
        <f t="shared" si="1"/>
        <v>1003.1118816137116</v>
      </c>
      <c r="G7" s="32"/>
      <c r="H7" s="43">
        <f t="shared" si="2"/>
        <v>155525.5716086262</v>
      </c>
      <c r="I7" s="48">
        <f t="shared" si="3"/>
        <v>156528.6834902399</v>
      </c>
      <c r="K7" s="34" t="s">
        <v>13</v>
      </c>
      <c r="L7" s="36">
        <f>Simulador!E34</f>
        <v>1007.1302872999577</v>
      </c>
      <c r="M7" s="32"/>
    </row>
    <row r="8" spans="2:13" x14ac:dyDescent="0.35">
      <c r="B8" s="41">
        <v>7</v>
      </c>
      <c r="C8" s="42">
        <f>'Tabela SAC'!G14</f>
        <v>1812.852752195176</v>
      </c>
      <c r="D8" s="42">
        <f t="shared" si="4"/>
        <v>2000</v>
      </c>
      <c r="E8" s="43">
        <f t="shared" si="0"/>
        <v>187.14724780482402</v>
      </c>
      <c r="F8" s="43">
        <f t="shared" si="1"/>
        <v>1200.9714615833025</v>
      </c>
      <c r="G8" s="32"/>
      <c r="H8" s="43">
        <f t="shared" si="2"/>
        <v>156654.87544280256</v>
      </c>
      <c r="I8" s="48">
        <f t="shared" si="3"/>
        <v>157855.84690438586</v>
      </c>
      <c r="K8" s="34" t="s">
        <v>2</v>
      </c>
      <c r="L8" s="37">
        <f>Simulador!E21</f>
        <v>8.9999999999999993E-3</v>
      </c>
      <c r="M8" s="32"/>
    </row>
    <row r="9" spans="2:13" x14ac:dyDescent="0.35">
      <c r="B9" s="41">
        <v>8</v>
      </c>
      <c r="C9" s="42">
        <f>'Tabela SAC'!G15</f>
        <v>1805.7224648952183</v>
      </c>
      <c r="D9" s="42">
        <f t="shared" si="4"/>
        <v>2000</v>
      </c>
      <c r="E9" s="43">
        <f t="shared" si="0"/>
        <v>194.27753510478169</v>
      </c>
      <c r="F9" s="43">
        <f t="shared" si="1"/>
        <v>1407.8062376582768</v>
      </c>
      <c r="G9" s="32"/>
      <c r="H9" s="43">
        <f t="shared" si="2"/>
        <v>157792.37938926075</v>
      </c>
      <c r="I9" s="48">
        <f t="shared" si="3"/>
        <v>159200.18562691903</v>
      </c>
      <c r="K9" s="34" t="s">
        <v>3</v>
      </c>
      <c r="L9" s="37">
        <f>Simulador!E23</f>
        <v>9.0700000000000003E-2</v>
      </c>
      <c r="M9" s="35">
        <f>(1+L9)^(1/12)-1</f>
        <v>7.2612099894300286E-3</v>
      </c>
    </row>
    <row r="10" spans="2:13" x14ac:dyDescent="0.35">
      <c r="B10" s="41">
        <v>9</v>
      </c>
      <c r="C10" s="42">
        <f>'Tabela SAC'!G16</f>
        <v>1798.5921775952604</v>
      </c>
      <c r="D10" s="42">
        <f t="shared" si="4"/>
        <v>2000</v>
      </c>
      <c r="E10" s="43">
        <f t="shared" si="0"/>
        <v>201.40782240473959</v>
      </c>
      <c r="F10" s="43">
        <f t="shared" si="1"/>
        <v>1623.6969866035836</v>
      </c>
      <c r="G10" s="32"/>
      <c r="H10" s="43">
        <f t="shared" si="2"/>
        <v>158938.14299073798</v>
      </c>
      <c r="I10" s="48">
        <f t="shared" si="3"/>
        <v>160561.83997734156</v>
      </c>
      <c r="L10" s="2"/>
    </row>
    <row r="11" spans="2:13" x14ac:dyDescent="0.35">
      <c r="B11" s="41">
        <v>10</v>
      </c>
      <c r="C11" s="42">
        <f>'Tabela SAC'!G17</f>
        <v>1791.4618902953027</v>
      </c>
      <c r="D11" s="42">
        <f t="shared" si="4"/>
        <v>2000</v>
      </c>
      <c r="E11" s="43">
        <f t="shared" si="0"/>
        <v>208.53810970469726</v>
      </c>
      <c r="F11" s="43">
        <f t="shared" si="1"/>
        <v>1848.7252121750553</v>
      </c>
      <c r="G11" s="32"/>
      <c r="H11" s="43">
        <f t="shared" si="2"/>
        <v>160092.22622232378</v>
      </c>
      <c r="I11" s="48">
        <f t="shared" si="3"/>
        <v>161940.95143449883</v>
      </c>
    </row>
    <row r="12" spans="2:13" x14ac:dyDescent="0.35">
      <c r="B12" s="41">
        <v>11</v>
      </c>
      <c r="C12" s="42">
        <f>'Tabela SAC'!G18</f>
        <v>1784.3316029953451</v>
      </c>
      <c r="D12" s="42">
        <f t="shared" si="4"/>
        <v>2000</v>
      </c>
      <c r="E12" s="43">
        <f t="shared" si="0"/>
        <v>215.66839700465493</v>
      </c>
      <c r="F12" s="43">
        <f t="shared" si="1"/>
        <v>2082.9731516623278</v>
      </c>
      <c r="G12" s="32"/>
      <c r="H12" s="43">
        <f t="shared" si="2"/>
        <v>161254.68949459941</v>
      </c>
      <c r="I12" s="48">
        <f t="shared" si="3"/>
        <v>163337.66264626174</v>
      </c>
    </row>
    <row r="13" spans="2:13" x14ac:dyDescent="0.35">
      <c r="B13" s="41">
        <v>12</v>
      </c>
      <c r="C13" s="42">
        <f>'Tabela SAC'!G19</f>
        <v>1777.2013156953874</v>
      </c>
      <c r="D13" s="42">
        <f t="shared" si="4"/>
        <v>2000</v>
      </c>
      <c r="E13" s="43">
        <f t="shared" si="0"/>
        <v>222.79868430461261</v>
      </c>
      <c r="F13" s="43">
        <f t="shared" si="1"/>
        <v>2326.523782490643</v>
      </c>
      <c r="G13" s="32"/>
      <c r="H13" s="43">
        <f t="shared" si="2"/>
        <v>162425.59365680005</v>
      </c>
      <c r="I13" s="48">
        <f t="shared" si="3"/>
        <v>164752.11743929068</v>
      </c>
    </row>
    <row r="14" spans="2:13" x14ac:dyDescent="0.35">
      <c r="B14" s="41">
        <v>13</v>
      </c>
      <c r="C14" s="42">
        <f>'Tabela SAC'!G20</f>
        <v>1770.0710283954297</v>
      </c>
      <c r="D14" s="42">
        <f t="shared" si="4"/>
        <v>2000</v>
      </c>
      <c r="E14" s="43">
        <f t="shared" si="0"/>
        <v>229.92897160457028</v>
      </c>
      <c r="F14" s="43">
        <f t="shared" si="1"/>
        <v>2579.46082888207</v>
      </c>
      <c r="G14" s="32"/>
      <c r="H14" s="43">
        <f t="shared" si="2"/>
        <v>163604.99999999991</v>
      </c>
      <c r="I14" s="48">
        <f t="shared" si="3"/>
        <v>166184.46082888197</v>
      </c>
    </row>
    <row r="15" spans="2:13" x14ac:dyDescent="0.35">
      <c r="B15" s="41">
        <v>14</v>
      </c>
      <c r="C15" s="42">
        <f>'Tabela SAC'!G21</f>
        <v>1762.940741095472</v>
      </c>
      <c r="D15" s="42">
        <f t="shared" si="4"/>
        <v>2000</v>
      </c>
      <c r="E15" s="43">
        <f t="shared" si="0"/>
        <v>237.05925890452795</v>
      </c>
      <c r="F15" s="43">
        <f t="shared" si="1"/>
        <v>2841.8687685766777</v>
      </c>
      <c r="G15" s="32"/>
      <c r="H15" s="43">
        <f t="shared" si="2"/>
        <v>164792.97026032061</v>
      </c>
      <c r="I15" s="48">
        <f t="shared" si="3"/>
        <v>167634.83902889729</v>
      </c>
    </row>
    <row r="16" spans="2:13" x14ac:dyDescent="0.35">
      <c r="B16" s="41">
        <v>15</v>
      </c>
      <c r="C16" s="42">
        <f>'Tabela SAC'!G22</f>
        <v>1755.8104537955144</v>
      </c>
      <c r="D16" s="42">
        <f t="shared" si="4"/>
        <v>2000</v>
      </c>
      <c r="E16" s="43">
        <f t="shared" si="0"/>
        <v>244.18954620448562</v>
      </c>
      <c r="F16" s="43">
        <f t="shared" si="1"/>
        <v>3113.8328396141937</v>
      </c>
      <c r="G16" s="32"/>
      <c r="H16" s="43">
        <f t="shared" si="2"/>
        <v>165989.5666221627</v>
      </c>
      <c r="I16" s="48">
        <f t="shared" si="3"/>
        <v>169103.39946177689</v>
      </c>
    </row>
    <row r="17" spans="2:11" x14ac:dyDescent="0.35">
      <c r="B17" s="41">
        <v>16</v>
      </c>
      <c r="C17" s="42">
        <f>'Tabela SAC'!G23</f>
        <v>1748.6801664955567</v>
      </c>
      <c r="D17" s="42">
        <f t="shared" si="4"/>
        <v>2000</v>
      </c>
      <c r="E17" s="43">
        <f t="shared" si="0"/>
        <v>251.3198335044433</v>
      </c>
      <c r="F17" s="43">
        <f t="shared" si="1"/>
        <v>3395.4390471767047</v>
      </c>
      <c r="G17" s="32"/>
      <c r="H17" s="43">
        <f t="shared" si="2"/>
        <v>167194.8517214607</v>
      </c>
      <c r="I17" s="48">
        <f t="shared" si="3"/>
        <v>170590.29076863741</v>
      </c>
    </row>
    <row r="18" spans="2:11" x14ac:dyDescent="0.35">
      <c r="B18" s="41">
        <v>17</v>
      </c>
      <c r="C18" s="42">
        <f>'Tabela SAC'!G24</f>
        <v>1741.549879195599</v>
      </c>
      <c r="D18" s="42">
        <f t="shared" si="4"/>
        <v>2000</v>
      </c>
      <c r="E18" s="43">
        <f t="shared" si="0"/>
        <v>258.45012080440097</v>
      </c>
      <c r="F18" s="43">
        <f t="shared" si="1"/>
        <v>3686.7741704929358</v>
      </c>
      <c r="G18" s="32"/>
      <c r="H18" s="43">
        <f t="shared" si="2"/>
        <v>168408.88864896185</v>
      </c>
      <c r="I18" s="48">
        <f t="shared" si="3"/>
        <v>172095.6628194548</v>
      </c>
      <c r="K18" s="1"/>
    </row>
    <row r="19" spans="2:11" x14ac:dyDescent="0.35">
      <c r="B19" s="41">
        <v>18</v>
      </c>
      <c r="C19" s="42">
        <f>'Tabela SAC'!G25</f>
        <v>1734.4195918956414</v>
      </c>
      <c r="D19" s="42">
        <f t="shared" si="4"/>
        <v>2000</v>
      </c>
      <c r="E19" s="43">
        <f t="shared" si="0"/>
        <v>265.58040810435864</v>
      </c>
      <c r="F19" s="43">
        <f t="shared" si="1"/>
        <v>3987.9257698046704</v>
      </c>
      <c r="G19" s="32"/>
      <c r="H19" s="43">
        <f t="shared" si="2"/>
        <v>169631.7409535285</v>
      </c>
      <c r="I19" s="48">
        <f t="shared" si="3"/>
        <v>173619.66672333315</v>
      </c>
      <c r="K19" s="1"/>
    </row>
    <row r="20" spans="2:11" x14ac:dyDescent="0.35">
      <c r="B20" s="41">
        <v>19</v>
      </c>
      <c r="C20" s="42">
        <f>'Tabela SAC'!G26</f>
        <v>1727.2893045956837</v>
      </c>
      <c r="D20" s="42">
        <f t="shared" si="4"/>
        <v>2000</v>
      </c>
      <c r="E20" s="43">
        <f t="shared" si="0"/>
        <v>272.71069540431631</v>
      </c>
      <c r="F20" s="43">
        <f t="shared" si="1"/>
        <v>4298.9821933958674</v>
      </c>
      <c r="G20" s="32"/>
      <c r="H20" s="43">
        <f t="shared" si="2"/>
        <v>170863.47264546467</v>
      </c>
      <c r="I20" s="48">
        <f t="shared" si="3"/>
        <v>175162.45483886055</v>
      </c>
      <c r="K20" s="1"/>
    </row>
    <row r="21" spans="2:11" x14ac:dyDescent="0.35">
      <c r="B21" s="41">
        <v>20</v>
      </c>
      <c r="C21" s="42">
        <f>'Tabela SAC'!G27</f>
        <v>1720.1590172957258</v>
      </c>
      <c r="D21" s="42">
        <f t="shared" si="4"/>
        <v>2000</v>
      </c>
      <c r="E21" s="43">
        <f t="shared" si="0"/>
        <v>279.84098270427421</v>
      </c>
      <c r="F21" s="43">
        <f t="shared" si="1"/>
        <v>4620.0325846850428</v>
      </c>
      <c r="G21" s="32"/>
      <c r="H21" s="43">
        <f t="shared" si="2"/>
        <v>172104.14819986661</v>
      </c>
      <c r="I21" s="48">
        <f t="shared" si="3"/>
        <v>176724.18078455166</v>
      </c>
      <c r="K21" s="1"/>
    </row>
    <row r="22" spans="2:11" x14ac:dyDescent="0.35">
      <c r="B22" s="41">
        <v>21</v>
      </c>
      <c r="C22" s="42">
        <f>'Tabela SAC'!G28</f>
        <v>1713.0287299957681</v>
      </c>
      <c r="D22" s="42">
        <f t="shared" si="4"/>
        <v>2000</v>
      </c>
      <c r="E22" s="43">
        <f t="shared" si="0"/>
        <v>286.97127000423188</v>
      </c>
      <c r="F22" s="43">
        <f t="shared" si="1"/>
        <v>4951.1668893814785</v>
      </c>
      <c r="G22" s="32"/>
      <c r="H22" s="43">
        <f t="shared" si="2"/>
        <v>173353.83255999783</v>
      </c>
      <c r="I22" s="48">
        <f t="shared" si="3"/>
        <v>178304.99944937931</v>
      </c>
      <c r="K22" s="1"/>
    </row>
    <row r="23" spans="2:11" x14ac:dyDescent="0.35">
      <c r="B23" s="41">
        <v>22</v>
      </c>
      <c r="C23" s="42">
        <f>'Tabela SAC'!G29</f>
        <v>1705.8984426958104</v>
      </c>
      <c r="D23" s="42">
        <f t="shared" si="4"/>
        <v>2000</v>
      </c>
      <c r="E23" s="43">
        <f t="shared" si="0"/>
        <v>294.10155730418955</v>
      </c>
      <c r="F23" s="43">
        <f t="shared" si="1"/>
        <v>5292.4758627058391</v>
      </c>
      <c r="G23" s="32"/>
      <c r="H23" s="43">
        <f t="shared" si="2"/>
        <v>174612.59114068846</v>
      </c>
      <c r="I23" s="48">
        <f t="shared" si="3"/>
        <v>179905.0670033943</v>
      </c>
      <c r="K23" s="1"/>
    </row>
    <row r="24" spans="2:11" x14ac:dyDescent="0.35">
      <c r="B24" s="41">
        <v>23</v>
      </c>
      <c r="C24" s="42">
        <f>'Tabela SAC'!G30</f>
        <v>1698.7681553958528</v>
      </c>
      <c r="D24" s="42">
        <f t="shared" si="4"/>
        <v>2000</v>
      </c>
      <c r="E24" s="43">
        <f t="shared" si="0"/>
        <v>301.23184460414723</v>
      </c>
      <c r="F24" s="43">
        <f t="shared" si="1"/>
        <v>5644.0510766757761</v>
      </c>
      <c r="G24" s="32"/>
      <c r="H24" s="43">
        <f t="shared" si="2"/>
        <v>175880.48983175948</v>
      </c>
      <c r="I24" s="48">
        <f t="shared" si="3"/>
        <v>181524.54090843524</v>
      </c>
      <c r="K24" s="1"/>
    </row>
    <row r="25" spans="2:11" x14ac:dyDescent="0.35">
      <c r="B25" s="41">
        <v>24</v>
      </c>
      <c r="C25" s="42">
        <f>'Tabela SAC'!G31</f>
        <v>1691.6378680958951</v>
      </c>
      <c r="D25" s="42">
        <f t="shared" si="4"/>
        <v>2000</v>
      </c>
      <c r="E25" s="43">
        <f t="shared" si="0"/>
        <v>308.3621319041049</v>
      </c>
      <c r="F25" s="43">
        <f t="shared" si="1"/>
        <v>6005.9849274570997</v>
      </c>
      <c r="G25" s="32"/>
      <c r="H25" s="43">
        <f t="shared" si="2"/>
        <v>177157.59500147169</v>
      </c>
      <c r="I25" s="48">
        <f t="shared" si="3"/>
        <v>183163.57992892878</v>
      </c>
      <c r="K25" s="1"/>
    </row>
    <row r="26" spans="2:11" x14ac:dyDescent="0.35">
      <c r="B26" s="41">
        <v>25</v>
      </c>
      <c r="C26" s="42">
        <f>'Tabela SAC'!G32</f>
        <v>1684.5075807959374</v>
      </c>
      <c r="D26" s="42">
        <f t="shared" si="4"/>
        <v>2000</v>
      </c>
      <c r="E26" s="43">
        <f t="shared" si="0"/>
        <v>315.49241920406257</v>
      </c>
      <c r="F26" s="43">
        <f t="shared" si="1"/>
        <v>6378.370642781113</v>
      </c>
      <c r="G26" s="32"/>
      <c r="H26" s="43">
        <f t="shared" si="2"/>
        <v>178443.97349999979</v>
      </c>
      <c r="I26" s="48">
        <f t="shared" si="3"/>
        <v>184822.3441427809</v>
      </c>
      <c r="K26" s="1"/>
    </row>
    <row r="27" spans="2:11" x14ac:dyDescent="0.35">
      <c r="B27" s="41">
        <v>26</v>
      </c>
      <c r="C27" s="42">
        <f>'Tabela SAC'!G33</f>
        <v>1677.3772934959798</v>
      </c>
      <c r="D27" s="42">
        <f t="shared" si="4"/>
        <v>2000</v>
      </c>
      <c r="E27" s="43">
        <f t="shared" si="0"/>
        <v>322.62270650402024</v>
      </c>
      <c r="F27" s="43">
        <f t="shared" si="1"/>
        <v>6761.3022894286996</v>
      </c>
      <c r="G27" s="32"/>
      <c r="H27" s="43">
        <f t="shared" si="2"/>
        <v>179739.69266293157</v>
      </c>
      <c r="I27" s="48">
        <f t="shared" si="3"/>
        <v>186500.99495236028</v>
      </c>
      <c r="K27" s="1"/>
    </row>
    <row r="28" spans="2:11" x14ac:dyDescent="0.35">
      <c r="B28" s="41">
        <v>27</v>
      </c>
      <c r="C28" s="42">
        <f>'Tabela SAC'!G34</f>
        <v>1670.2470061960221</v>
      </c>
      <c r="D28" s="42">
        <f t="shared" si="4"/>
        <v>2000</v>
      </c>
      <c r="E28" s="43">
        <f t="shared" si="0"/>
        <v>329.75299380397792</v>
      </c>
      <c r="F28" s="43">
        <f t="shared" si="1"/>
        <v>7154.8747807817717</v>
      </c>
      <c r="G28" s="32"/>
      <c r="H28" s="43">
        <f t="shared" si="2"/>
        <v>181044.82031479274</v>
      </c>
      <c r="I28" s="48">
        <f t="shared" si="3"/>
        <v>188199.69509557451</v>
      </c>
    </row>
    <row r="29" spans="2:11" x14ac:dyDescent="0.35">
      <c r="B29" s="41">
        <v>28</v>
      </c>
      <c r="C29" s="42">
        <f>'Tabela SAC'!G35</f>
        <v>1663.1167188960644</v>
      </c>
      <c r="D29" s="42">
        <f t="shared" si="4"/>
        <v>2000</v>
      </c>
      <c r="E29" s="43">
        <f t="shared" si="0"/>
        <v>336.88328110393559</v>
      </c>
      <c r="F29" s="43">
        <f t="shared" si="1"/>
        <v>7559.1838844426784</v>
      </c>
      <c r="G29" s="32"/>
      <c r="H29" s="43">
        <f t="shared" si="2"/>
        <v>182359.42477259709</v>
      </c>
      <c r="I29" s="48">
        <f t="shared" si="3"/>
        <v>189918.60865703976</v>
      </c>
    </row>
    <row r="30" spans="2:11" x14ac:dyDescent="0.35">
      <c r="B30" s="41">
        <v>29</v>
      </c>
      <c r="C30" s="42">
        <f>'Tabela SAC'!G36</f>
        <v>1655.9864315961067</v>
      </c>
      <c r="D30" s="42">
        <f t="shared" si="4"/>
        <v>2000</v>
      </c>
      <c r="E30" s="43">
        <f t="shared" si="0"/>
        <v>344.01356840389326</v>
      </c>
      <c r="F30" s="43">
        <f t="shared" si="1"/>
        <v>7974.3262299221906</v>
      </c>
      <c r="G30" s="32"/>
      <c r="H30" s="43">
        <f t="shared" si="2"/>
        <v>183683.57484942258</v>
      </c>
      <c r="I30" s="48">
        <f t="shared" si="3"/>
        <v>191657.90107934477</v>
      </c>
    </row>
    <row r="31" spans="2:11" x14ac:dyDescent="0.35">
      <c r="B31" s="41">
        <v>30</v>
      </c>
      <c r="C31" s="42">
        <f>'Tabela SAC'!G37</f>
        <v>1648.8561442961491</v>
      </c>
      <c r="D31" s="42">
        <f t="shared" si="4"/>
        <v>2000</v>
      </c>
      <c r="E31" s="43">
        <f t="shared" si="0"/>
        <v>351.14385570385093</v>
      </c>
      <c r="F31" s="43">
        <f t="shared" si="1"/>
        <v>8400.399316396677</v>
      </c>
      <c r="G31" s="32"/>
      <c r="H31" s="43">
        <f t="shared" si="2"/>
        <v>185017.33985801344</v>
      </c>
      <c r="I31" s="48">
        <f t="shared" si="3"/>
        <v>193417.73917441012</v>
      </c>
    </row>
    <row r="32" spans="2:11" x14ac:dyDescent="0.35">
      <c r="B32" s="41">
        <v>31</v>
      </c>
      <c r="C32" s="42">
        <f>'Tabela SAC'!G38</f>
        <v>1641.7258569961914</v>
      </c>
      <c r="D32" s="42">
        <f t="shared" si="4"/>
        <v>2000</v>
      </c>
      <c r="E32" s="43">
        <f t="shared" si="0"/>
        <v>358.2741430038086</v>
      </c>
      <c r="F32" s="43">
        <f t="shared" si="1"/>
        <v>8837.5015205350883</v>
      </c>
      <c r="G32" s="32"/>
      <c r="H32" s="43">
        <f t="shared" si="2"/>
        <v>186360.78961440822</v>
      </c>
      <c r="I32" s="48">
        <f t="shared" si="3"/>
        <v>195198.29113494331</v>
      </c>
    </row>
    <row r="33" spans="2:9" x14ac:dyDescent="0.35">
      <c r="B33" s="41">
        <v>32</v>
      </c>
      <c r="C33" s="42">
        <f>'Tabela SAC'!G39</f>
        <v>1634.5955696962337</v>
      </c>
      <c r="D33" s="42">
        <f t="shared" si="4"/>
        <v>2000</v>
      </c>
      <c r="E33" s="43">
        <f t="shared" si="0"/>
        <v>365.40443030376628</v>
      </c>
      <c r="F33" s="43">
        <f t="shared" si="1"/>
        <v>9285.7321043964039</v>
      </c>
      <c r="G33" s="32"/>
      <c r="H33" s="43">
        <f t="shared" si="2"/>
        <v>187713.99444159443</v>
      </c>
      <c r="I33" s="48">
        <f t="shared" si="3"/>
        <v>196999.72654599085</v>
      </c>
    </row>
    <row r="34" spans="2:9" x14ac:dyDescent="0.35">
      <c r="B34" s="41">
        <v>33</v>
      </c>
      <c r="C34" s="42">
        <f>'Tabela SAC'!G40</f>
        <v>1627.4652823962761</v>
      </c>
      <c r="D34" s="42">
        <f t="shared" si="4"/>
        <v>2000</v>
      </c>
      <c r="E34" s="43">
        <f t="shared" si="0"/>
        <v>372.53471760372395</v>
      </c>
      <c r="F34" s="43">
        <f t="shared" si="1"/>
        <v>9745.1912233981293</v>
      </c>
      <c r="G34" s="32"/>
      <c r="H34" s="43">
        <f t="shared" si="2"/>
        <v>189077.02517318956</v>
      </c>
      <c r="I34" s="48">
        <f t="shared" si="3"/>
        <v>198822.2163965877</v>
      </c>
    </row>
    <row r="35" spans="2:9" x14ac:dyDescent="0.35">
      <c r="B35" s="41">
        <v>34</v>
      </c>
      <c r="C35" s="42">
        <f>'Tabela SAC'!G41</f>
        <v>1620.3349950963184</v>
      </c>
      <c r="D35" s="42">
        <f t="shared" si="4"/>
        <v>2000</v>
      </c>
      <c r="E35" s="43">
        <f t="shared" si="0"/>
        <v>379.66500490368162</v>
      </c>
      <c r="F35" s="43">
        <f t="shared" si="1"/>
        <v>10215.979934356526</v>
      </c>
      <c r="G35" s="32"/>
      <c r="H35" s="43">
        <f t="shared" si="2"/>
        <v>190449.95315714882</v>
      </c>
      <c r="I35" s="48">
        <f t="shared" si="3"/>
        <v>200665.93309150534</v>
      </c>
    </row>
    <row r="36" spans="2:9" x14ac:dyDescent="0.35">
      <c r="B36" s="41">
        <v>35</v>
      </c>
      <c r="C36" s="42">
        <f>'Tabela SAC'!G42</f>
        <v>1613.2047077963607</v>
      </c>
      <c r="D36" s="42">
        <f t="shared" si="4"/>
        <v>2000</v>
      </c>
      <c r="E36" s="43">
        <f t="shared" si="0"/>
        <v>386.79529220363929</v>
      </c>
      <c r="F36" s="43">
        <f t="shared" si="1"/>
        <v>10698.200203599208</v>
      </c>
      <c r="G36" s="32"/>
      <c r="H36" s="43">
        <f t="shared" si="2"/>
        <v>191832.8502595</v>
      </c>
      <c r="I36" s="48">
        <f t="shared" si="3"/>
        <v>202531.05046309921</v>
      </c>
    </row>
    <row r="37" spans="2:9" x14ac:dyDescent="0.35">
      <c r="B37" s="41">
        <v>36</v>
      </c>
      <c r="C37" s="42">
        <f>'Tabela SAC'!G43</f>
        <v>1606.074420496403</v>
      </c>
      <c r="D37" s="42">
        <f t="shared" si="4"/>
        <v>2000</v>
      </c>
      <c r="E37" s="43">
        <f t="shared" si="0"/>
        <v>393.92557950359696</v>
      </c>
      <c r="F37" s="43">
        <f t="shared" si="1"/>
        <v>11191.954915150731</v>
      </c>
      <c r="G37" s="32"/>
      <c r="H37" s="43">
        <f t="shared" si="2"/>
        <v>193225.78886810513</v>
      </c>
      <c r="I37" s="48">
        <f t="shared" si="3"/>
        <v>204417.74378325586</v>
      </c>
    </row>
    <row r="38" spans="2:9" x14ac:dyDescent="0.35">
      <c r="B38" s="41">
        <v>37</v>
      </c>
      <c r="C38" s="42">
        <f>'Tabela SAC'!G44</f>
        <v>1598.9441331964454</v>
      </c>
      <c r="D38" s="42">
        <f t="shared" si="4"/>
        <v>2000</v>
      </c>
      <c r="E38" s="43">
        <f t="shared" si="0"/>
        <v>401.05586680355464</v>
      </c>
      <c r="F38" s="43">
        <f t="shared" si="1"/>
        <v>11697.347878991875</v>
      </c>
      <c r="G38" s="32"/>
      <c r="H38" s="43">
        <f t="shared" si="2"/>
        <v>194628.84189644971</v>
      </c>
      <c r="I38" s="48">
        <f t="shared" si="3"/>
        <v>206326.1897754416</v>
      </c>
    </row>
    <row r="39" spans="2:9" x14ac:dyDescent="0.35">
      <c r="B39" s="41">
        <v>38</v>
      </c>
      <c r="C39" s="42">
        <f>'Tabela SAC'!G45</f>
        <v>1591.8138458964877</v>
      </c>
      <c r="D39" s="42">
        <f t="shared" si="4"/>
        <v>2000</v>
      </c>
      <c r="E39" s="43">
        <f t="shared" si="0"/>
        <v>408.18615410351231</v>
      </c>
      <c r="F39" s="43">
        <f t="shared" si="1"/>
        <v>12214.483839393246</v>
      </c>
      <c r="G39" s="32"/>
      <c r="H39" s="43">
        <f t="shared" si="2"/>
        <v>196042.0827874594</v>
      </c>
      <c r="I39" s="48">
        <f t="shared" si="3"/>
        <v>208256.56662685264</v>
      </c>
    </row>
    <row r="40" spans="2:9" x14ac:dyDescent="0.35">
      <c r="B40" s="41">
        <v>39</v>
      </c>
      <c r="C40" s="42">
        <f>'Tabela SAC'!G46</f>
        <v>1584.68355859653</v>
      </c>
      <c r="D40" s="42">
        <f t="shared" si="4"/>
        <v>2000</v>
      </c>
      <c r="E40" s="43">
        <f t="shared" si="0"/>
        <v>415.31644140346998</v>
      </c>
      <c r="F40" s="43">
        <f t="shared" si="1"/>
        <v>12743.468483323888</v>
      </c>
      <c r="G40" s="32"/>
      <c r="H40" s="43">
        <f t="shared" si="2"/>
        <v>197465.58551734436</v>
      </c>
      <c r="I40" s="48">
        <f t="shared" si="3"/>
        <v>210209.05400066826</v>
      </c>
    </row>
    <row r="41" spans="2:9" x14ac:dyDescent="0.35">
      <c r="B41" s="41">
        <v>40</v>
      </c>
      <c r="C41" s="42">
        <f>'Tabela SAC'!G47</f>
        <v>1577.5532712965723</v>
      </c>
      <c r="D41" s="42">
        <f t="shared" si="4"/>
        <v>2000</v>
      </c>
      <c r="E41" s="43">
        <f t="shared" si="0"/>
        <v>422.44672870342765</v>
      </c>
      <c r="F41" s="43">
        <f t="shared" si="1"/>
        <v>13284.408448935561</v>
      </c>
      <c r="G41" s="32"/>
      <c r="H41" s="43">
        <f t="shared" si="2"/>
        <v>198899.42459947156</v>
      </c>
      <c r="I41" s="48">
        <f t="shared" si="3"/>
        <v>212183.83304840713</v>
      </c>
    </row>
    <row r="42" spans="2:9" x14ac:dyDescent="0.35">
      <c r="B42" s="41">
        <v>41</v>
      </c>
      <c r="C42" s="42">
        <f>'Tabela SAC'!G48</f>
        <v>1570.4229839966147</v>
      </c>
      <c r="D42" s="42">
        <f t="shared" si="4"/>
        <v>2000</v>
      </c>
      <c r="E42" s="43">
        <f t="shared" si="0"/>
        <v>429.57701600338532</v>
      </c>
      <c r="F42" s="43">
        <f t="shared" si="1"/>
        <v>13837.411334123395</v>
      </c>
      <c r="G42" s="32"/>
      <c r="H42" s="43">
        <f t="shared" si="2"/>
        <v>200343.67508826512</v>
      </c>
      <c r="I42" s="48">
        <f t="shared" si="3"/>
        <v>214181.08642238853</v>
      </c>
    </row>
    <row r="43" spans="2:9" x14ac:dyDescent="0.35">
      <c r="B43" s="41">
        <v>42</v>
      </c>
      <c r="C43" s="42">
        <f>'Tabela SAC'!G49</f>
        <v>1563.292696696657</v>
      </c>
      <c r="D43" s="42">
        <f t="shared" si="4"/>
        <v>2000</v>
      </c>
      <c r="E43" s="43">
        <f t="shared" si="0"/>
        <v>436.707303303343</v>
      </c>
      <c r="F43" s="43">
        <f t="shared" si="1"/>
        <v>14402.585705163579</v>
      </c>
      <c r="G43" s="32"/>
      <c r="H43" s="43">
        <f t="shared" si="2"/>
        <v>201798.41258313516</v>
      </c>
      <c r="I43" s="48">
        <f t="shared" si="3"/>
        <v>216200.99828829872</v>
      </c>
    </row>
    <row r="44" spans="2:9" x14ac:dyDescent="0.35">
      <c r="B44" s="41">
        <v>43</v>
      </c>
      <c r="C44" s="42">
        <f>'Tabela SAC'!G50</f>
        <v>1556.1624093966993</v>
      </c>
      <c r="D44" s="42">
        <f t="shared" si="4"/>
        <v>2000</v>
      </c>
      <c r="E44" s="43">
        <f t="shared" si="0"/>
        <v>443.83759060330067</v>
      </c>
      <c r="F44" s="43">
        <f t="shared" si="1"/>
        <v>14980.041105428782</v>
      </c>
      <c r="G44" s="32"/>
      <c r="H44" s="43">
        <f t="shared" si="2"/>
        <v>203263.71323243494</v>
      </c>
      <c r="I44" s="48">
        <f t="shared" si="3"/>
        <v>218243.75433786371</v>
      </c>
    </row>
    <row r="45" spans="2:9" x14ac:dyDescent="0.35">
      <c r="B45" s="41">
        <v>44</v>
      </c>
      <c r="C45" s="42">
        <f>'Tabela SAC'!G51</f>
        <v>1549.0321220967417</v>
      </c>
      <c r="D45" s="42">
        <f t="shared" si="4"/>
        <v>2000</v>
      </c>
      <c r="E45" s="43">
        <f t="shared" si="0"/>
        <v>450.96787790325834</v>
      </c>
      <c r="F45" s="43">
        <f t="shared" si="1"/>
        <v>15569.888064182029</v>
      </c>
      <c r="G45" s="32"/>
      <c r="H45" s="43">
        <f t="shared" si="2"/>
        <v>204739.65373744693</v>
      </c>
      <c r="I45" s="48">
        <f t="shared" si="3"/>
        <v>220309.54180162895</v>
      </c>
    </row>
    <row r="46" spans="2:9" x14ac:dyDescent="0.35">
      <c r="B46" s="41">
        <v>45</v>
      </c>
      <c r="C46" s="42">
        <f>'Tabela SAC'!G52</f>
        <v>1541.901834796784</v>
      </c>
      <c r="D46" s="42">
        <f t="shared" si="4"/>
        <v>2000</v>
      </c>
      <c r="E46" s="43">
        <f t="shared" si="0"/>
        <v>458.09816520321601</v>
      </c>
      <c r="F46" s="43">
        <f t="shared" si="1"/>
        <v>16172.238105449713</v>
      </c>
      <c r="G46" s="32"/>
      <c r="H46" s="43">
        <f t="shared" si="2"/>
        <v>206226.31135639772</v>
      </c>
      <c r="I46" s="48">
        <f t="shared" si="3"/>
        <v>222398.54946184743</v>
      </c>
    </row>
    <row r="47" spans="2:9" x14ac:dyDescent="0.35">
      <c r="B47" s="41">
        <v>46</v>
      </c>
      <c r="C47" s="42">
        <f>'Tabela SAC'!G53</f>
        <v>1534.7715474968263</v>
      </c>
      <c r="D47" s="42">
        <f t="shared" si="4"/>
        <v>2000</v>
      </c>
      <c r="E47" s="43">
        <f t="shared" si="0"/>
        <v>465.22845250317368</v>
      </c>
      <c r="F47" s="43">
        <f t="shared" si="1"/>
        <v>16787.203756974464</v>
      </c>
      <c r="G47" s="32"/>
      <c r="H47" s="43">
        <f t="shared" si="2"/>
        <v>207723.76390850209</v>
      </c>
      <c r="I47" s="48">
        <f t="shared" si="3"/>
        <v>224510.96766547655</v>
      </c>
    </row>
    <row r="48" spans="2:9" x14ac:dyDescent="0.35">
      <c r="B48" s="41">
        <v>47</v>
      </c>
      <c r="C48" s="42">
        <f>'Tabela SAC'!G54</f>
        <v>1527.6412601968686</v>
      </c>
      <c r="D48" s="42">
        <f t="shared" si="4"/>
        <v>2000</v>
      </c>
      <c r="E48" s="43">
        <f t="shared" si="0"/>
        <v>472.35873980313136</v>
      </c>
      <c r="F48" s="43">
        <f t="shared" si="1"/>
        <v>17414.898559248591</v>
      </c>
      <c r="G48" s="32"/>
      <c r="H48" s="43">
        <f t="shared" si="2"/>
        <v>209232.08977803652</v>
      </c>
      <c r="I48" s="48">
        <f t="shared" si="3"/>
        <v>226646.98833728512</v>
      </c>
    </row>
    <row r="49" spans="2:9" x14ac:dyDescent="0.35">
      <c r="B49" s="41">
        <v>48</v>
      </c>
      <c r="C49" s="42">
        <f>'Tabela SAC'!G55</f>
        <v>1520.510972896911</v>
      </c>
      <c r="D49" s="42">
        <f t="shared" si="4"/>
        <v>2000</v>
      </c>
      <c r="E49" s="43">
        <f t="shared" si="0"/>
        <v>479.48902710308903</v>
      </c>
      <c r="F49" s="43">
        <f t="shared" si="1"/>
        <v>18055.437074628844</v>
      </c>
      <c r="G49" s="32"/>
      <c r="H49" s="43">
        <f t="shared" si="2"/>
        <v>210751.36791844212</v>
      </c>
      <c r="I49" s="48">
        <f t="shared" si="3"/>
        <v>228806.80499307095</v>
      </c>
    </row>
    <row r="50" spans="2:9" x14ac:dyDescent="0.35">
      <c r="B50" s="41">
        <v>49</v>
      </c>
      <c r="C50" s="42">
        <f>'Tabela SAC'!G56</f>
        <v>1513.3806855969533</v>
      </c>
      <c r="D50" s="42">
        <f t="shared" si="4"/>
        <v>2000</v>
      </c>
      <c r="E50" s="43">
        <f t="shared" si="0"/>
        <v>486.6193144030467</v>
      </c>
      <c r="F50" s="43">
        <f t="shared" si="1"/>
        <v>18708.934896533177</v>
      </c>
      <c r="G50" s="32"/>
      <c r="H50" s="43">
        <f t="shared" si="2"/>
        <v>212281.67785645757</v>
      </c>
      <c r="I50" s="48">
        <f t="shared" si="3"/>
        <v>230990.61275299074</v>
      </c>
    </row>
    <row r="51" spans="2:9" x14ac:dyDescent="0.35">
      <c r="B51" s="41">
        <v>50</v>
      </c>
      <c r="C51" s="42">
        <f>'Tabela SAC'!G57</f>
        <v>1506.2503982969954</v>
      </c>
      <c r="D51" s="42">
        <f t="shared" si="4"/>
        <v>2000</v>
      </c>
      <c r="E51" s="43">
        <f t="shared" si="0"/>
        <v>493.7496017030046</v>
      </c>
      <c r="F51" s="43">
        <f t="shared" si="1"/>
        <v>19375.508658720308</v>
      </c>
      <c r="G51" s="32"/>
      <c r="H51" s="43">
        <f t="shared" si="2"/>
        <v>213823.09969628183</v>
      </c>
      <c r="I51" s="48">
        <f t="shared" si="3"/>
        <v>233198.60835500213</v>
      </c>
    </row>
    <row r="52" spans="2:9" x14ac:dyDescent="0.35">
      <c r="B52" s="41">
        <v>51</v>
      </c>
      <c r="C52" s="42">
        <f>'Tabela SAC'!G58</f>
        <v>1499.1201109970377</v>
      </c>
      <c r="D52" s="42">
        <f t="shared" si="4"/>
        <v>2000</v>
      </c>
      <c r="E52" s="43">
        <f t="shared" si="0"/>
        <v>500.87988900296227</v>
      </c>
      <c r="F52" s="43">
        <f t="shared" si="1"/>
        <v>20055.276044652779</v>
      </c>
      <c r="G52" s="32"/>
      <c r="H52" s="43">
        <f t="shared" si="2"/>
        <v>215375.71412376736</v>
      </c>
      <c r="I52" s="48">
        <f t="shared" si="3"/>
        <v>235430.99016842013</v>
      </c>
    </row>
    <row r="53" spans="2:9" x14ac:dyDescent="0.35">
      <c r="B53" s="41">
        <v>52</v>
      </c>
      <c r="C53" s="42">
        <f>'Tabela SAC'!G59</f>
        <v>1491.9898236970801</v>
      </c>
      <c r="D53" s="42">
        <f t="shared" si="4"/>
        <v>2000</v>
      </c>
      <c r="E53" s="43">
        <f t="shared" si="0"/>
        <v>508.01017630291994</v>
      </c>
      <c r="F53" s="43">
        <f t="shared" si="1"/>
        <v>20748.355796944299</v>
      </c>
      <c r="G53" s="32"/>
      <c r="H53" s="43">
        <f t="shared" si="2"/>
        <v>216939.60241064348</v>
      </c>
      <c r="I53" s="48">
        <f t="shared" si="3"/>
        <v>237687.95820758777</v>
      </c>
    </row>
    <row r="54" spans="2:9" x14ac:dyDescent="0.35">
      <c r="B54" s="41">
        <v>53</v>
      </c>
      <c r="C54" s="42">
        <f>'Tabela SAC'!G60</f>
        <v>1484.8595363971224</v>
      </c>
      <c r="D54" s="42">
        <f t="shared" si="4"/>
        <v>2000</v>
      </c>
      <c r="E54" s="43">
        <f t="shared" si="0"/>
        <v>515.14046360287762</v>
      </c>
      <c r="F54" s="43">
        <f t="shared" si="1"/>
        <v>21454.867726892102</v>
      </c>
      <c r="G54" s="32"/>
      <c r="H54" s="43">
        <f t="shared" si="2"/>
        <v>218514.84641877061</v>
      </c>
      <c r="I54" s="48">
        <f t="shared" si="3"/>
        <v>239969.71414566273</v>
      </c>
    </row>
    <row r="55" spans="2:9" x14ac:dyDescent="0.35">
      <c r="B55" s="41">
        <v>54</v>
      </c>
      <c r="C55" s="42">
        <f>'Tabela SAC'!G61</f>
        <v>1477.7292490971647</v>
      </c>
      <c r="D55" s="42">
        <f t="shared" si="4"/>
        <v>2000</v>
      </c>
      <c r="E55" s="43">
        <f t="shared" si="0"/>
        <v>522.27075090283529</v>
      </c>
      <c r="F55" s="43">
        <f t="shared" si="1"/>
        <v>22174.932724095092</v>
      </c>
      <c r="G55" s="32"/>
      <c r="H55" s="43">
        <f t="shared" si="2"/>
        <v>220101.52860442534</v>
      </c>
      <c r="I55" s="48">
        <f t="shared" si="3"/>
        <v>242276.46132852044</v>
      </c>
    </row>
    <row r="56" spans="2:9" x14ac:dyDescent="0.35">
      <c r="B56" s="41">
        <v>55</v>
      </c>
      <c r="C56" s="42">
        <f>'Tabela SAC'!G62</f>
        <v>1470.598961797207</v>
      </c>
      <c r="D56" s="42">
        <f t="shared" si="4"/>
        <v>2000</v>
      </c>
      <c r="E56" s="43">
        <f t="shared" si="0"/>
        <v>529.40103820279296</v>
      </c>
      <c r="F56" s="43">
        <f t="shared" si="1"/>
        <v>22908.672766158565</v>
      </c>
      <c r="G56" s="32"/>
      <c r="H56" s="43">
        <f t="shared" si="2"/>
        <v>221699.7320226166</v>
      </c>
      <c r="I56" s="48">
        <f t="shared" si="3"/>
        <v>244608.40478877517</v>
      </c>
    </row>
    <row r="57" spans="2:9" x14ac:dyDescent="0.35">
      <c r="B57" s="41">
        <v>56</v>
      </c>
      <c r="C57" s="42">
        <f>'Tabela SAC'!G63</f>
        <v>1463.4686744972494</v>
      </c>
      <c r="D57" s="42">
        <f t="shared" si="4"/>
        <v>2000</v>
      </c>
      <c r="E57" s="43">
        <f t="shared" si="0"/>
        <v>536.53132550275063</v>
      </c>
      <c r="F57" s="43">
        <f t="shared" si="1"/>
        <v>23656.210928486267</v>
      </c>
      <c r="G57" s="32"/>
      <c r="H57" s="43">
        <f t="shared" si="2"/>
        <v>223309.54033143318</v>
      </c>
      <c r="I57" s="48">
        <f t="shared" si="3"/>
        <v>246965.75125991943</v>
      </c>
    </row>
    <row r="58" spans="2:9" x14ac:dyDescent="0.35">
      <c r="B58" s="41">
        <v>57</v>
      </c>
      <c r="C58" s="42">
        <f>'Tabela SAC'!G64</f>
        <v>1456.3383871972917</v>
      </c>
      <c r="D58" s="42">
        <f t="shared" si="4"/>
        <v>2000</v>
      </c>
      <c r="E58" s="43">
        <f t="shared" si="0"/>
        <v>543.66161280270831</v>
      </c>
      <c r="F58" s="43">
        <f t="shared" si="1"/>
        <v>24417.671394160578</v>
      </c>
      <c r="G58" s="32"/>
      <c r="H58" s="43">
        <f t="shared" si="2"/>
        <v>224931.03779642281</v>
      </c>
      <c r="I58" s="48">
        <f t="shared" si="3"/>
        <v>249348.70919058338</v>
      </c>
    </row>
    <row r="59" spans="2:9" x14ac:dyDescent="0.35">
      <c r="B59" s="41">
        <v>58</v>
      </c>
      <c r="C59" s="42">
        <f>'Tabela SAC'!G65</f>
        <v>1449.208099897334</v>
      </c>
      <c r="D59" s="42">
        <f t="shared" si="4"/>
        <v>2000</v>
      </c>
      <c r="E59" s="43">
        <f t="shared" si="0"/>
        <v>550.79190010266598</v>
      </c>
      <c r="F59" s="43">
        <f t="shared" si="1"/>
        <v>25193.179463911616</v>
      </c>
      <c r="G59" s="32"/>
      <c r="H59" s="43">
        <f t="shared" si="2"/>
        <v>226564.30929500307</v>
      </c>
      <c r="I59" s="48">
        <f t="shared" si="3"/>
        <v>251757.4887589147</v>
      </c>
    </row>
    <row r="60" spans="2:9" x14ac:dyDescent="0.35">
      <c r="B60" s="41">
        <v>59</v>
      </c>
      <c r="C60" s="42">
        <f>'Tabela SAC'!G66</f>
        <v>1442.0778125973764</v>
      </c>
      <c r="D60" s="42">
        <f t="shared" si="4"/>
        <v>2000</v>
      </c>
      <c r="E60" s="43">
        <f t="shared" si="0"/>
        <v>557.92218740262365</v>
      </c>
      <c r="F60" s="43">
        <f t="shared" si="1"/>
        <v>25982.861566176067</v>
      </c>
      <c r="G60" s="32"/>
      <c r="H60" s="43">
        <f t="shared" si="2"/>
        <v>228209.44032090425</v>
      </c>
      <c r="I60" s="48">
        <f t="shared" si="3"/>
        <v>254192.30188708031</v>
      </c>
    </row>
    <row r="61" spans="2:9" x14ac:dyDescent="0.35">
      <c r="B61" s="41">
        <v>60</v>
      </c>
      <c r="C61" s="42">
        <f>'Tabela SAC'!G67</f>
        <v>1434.9475252974187</v>
      </c>
      <c r="D61" s="42">
        <f t="shared" si="4"/>
        <v>2000</v>
      </c>
      <c r="E61" s="43">
        <f t="shared" si="0"/>
        <v>565.05247470258132</v>
      </c>
      <c r="F61" s="43">
        <f t="shared" si="1"/>
        <v>26786.845267246557</v>
      </c>
      <c r="G61" s="32"/>
      <c r="H61" s="43">
        <f t="shared" si="2"/>
        <v>229866.51698864464</v>
      </c>
      <c r="I61" s="48">
        <f t="shared" si="3"/>
        <v>256653.3622558912</v>
      </c>
    </row>
    <row r="62" spans="2:9" x14ac:dyDescent="0.35">
      <c r="B62" s="41">
        <v>61</v>
      </c>
      <c r="C62" s="42">
        <f>'Tabela SAC'!G68</f>
        <v>1427.817237997461</v>
      </c>
      <c r="D62" s="42">
        <f t="shared" si="4"/>
        <v>2000</v>
      </c>
      <c r="E62" s="43">
        <f t="shared" si="0"/>
        <v>572.18276200253899</v>
      </c>
      <c r="F62" s="43">
        <f t="shared" si="1"/>
        <v>27605.259281512339</v>
      </c>
      <c r="G62" s="32"/>
      <c r="H62" s="43">
        <f t="shared" si="2"/>
        <v>231535.62603803808</v>
      </c>
      <c r="I62" s="48">
        <f t="shared" si="3"/>
        <v>259140.88531955043</v>
      </c>
    </row>
    <row r="63" spans="2:9" x14ac:dyDescent="0.35">
      <c r="B63" s="41">
        <v>62</v>
      </c>
      <c r="C63" s="42">
        <f>'Tabela SAC'!G69</f>
        <v>1420.6869506975033</v>
      </c>
      <c r="D63" s="42">
        <f t="shared" si="4"/>
        <v>2000</v>
      </c>
      <c r="E63" s="43">
        <f t="shared" si="0"/>
        <v>579.31304930249667</v>
      </c>
      <c r="F63" s="43">
        <f t="shared" si="1"/>
        <v>28438.233481792169</v>
      </c>
      <c r="G63" s="32"/>
      <c r="H63" s="43">
        <f t="shared" si="2"/>
        <v>233216.85483873443</v>
      </c>
      <c r="I63" s="48">
        <f t="shared" si="3"/>
        <v>261655.08832052661</v>
      </c>
    </row>
    <row r="64" spans="2:9" x14ac:dyDescent="0.35">
      <c r="B64" s="41">
        <v>63</v>
      </c>
      <c r="C64" s="42">
        <f>'Tabela SAC'!G70</f>
        <v>1413.5566633975457</v>
      </c>
      <c r="D64" s="42">
        <f t="shared" si="4"/>
        <v>2000</v>
      </c>
      <c r="E64" s="43">
        <f t="shared" si="0"/>
        <v>586.44333660245434</v>
      </c>
      <c r="F64" s="43">
        <f t="shared" si="1"/>
        <v>29285.898909760173</v>
      </c>
      <c r="G64" s="32"/>
      <c r="H64" s="43">
        <f t="shared" si="2"/>
        <v>234910.2913947929</v>
      </c>
      <c r="I64" s="48">
        <f t="shared" si="3"/>
        <v>264196.19030455308</v>
      </c>
    </row>
    <row r="65" spans="2:9" x14ac:dyDescent="0.35">
      <c r="B65" s="41">
        <v>64</v>
      </c>
      <c r="C65" s="42">
        <f>'Tabela SAC'!G71</f>
        <v>1406.426376097588</v>
      </c>
      <c r="D65" s="42">
        <f t="shared" si="4"/>
        <v>2000</v>
      </c>
      <c r="E65" s="43">
        <f t="shared" si="0"/>
        <v>593.57362390241201</v>
      </c>
      <c r="F65" s="43">
        <f t="shared" si="1"/>
        <v>30148.387786465548</v>
      </c>
      <c r="G65" s="32"/>
      <c r="H65" s="43">
        <f t="shared" si="2"/>
        <v>236616.02434928869</v>
      </c>
      <c r="I65" s="48">
        <f t="shared" si="3"/>
        <v>266764.41213575425</v>
      </c>
    </row>
    <row r="66" spans="2:9" x14ac:dyDescent="0.35">
      <c r="B66" s="41">
        <v>65</v>
      </c>
      <c r="C66" s="42">
        <f>'Tabela SAC'!G72</f>
        <v>1399.2960887976301</v>
      </c>
      <c r="D66" s="42">
        <f t="shared" si="4"/>
        <v>2000</v>
      </c>
      <c r="E66" s="43">
        <f t="shared" si="0"/>
        <v>600.70391120236991</v>
      </c>
      <c r="F66" s="43">
        <f t="shared" si="1"/>
        <v>31025.83352294693</v>
      </c>
      <c r="G66" s="32"/>
      <c r="H66" s="43">
        <f t="shared" si="2"/>
        <v>238334.14298895298</v>
      </c>
      <c r="I66" s="48">
        <f t="shared" si="3"/>
        <v>269359.97651189991</v>
      </c>
    </row>
    <row r="67" spans="2:9" x14ac:dyDescent="0.35">
      <c r="B67" s="41">
        <v>66</v>
      </c>
      <c r="C67" s="42">
        <f>'Tabela SAC'!G73</f>
        <v>1392.1658014976724</v>
      </c>
      <c r="D67" s="42">
        <f t="shared" si="4"/>
        <v>2000</v>
      </c>
      <c r="E67" s="43">
        <f t="shared" ref="E67:E121" si="5">D67-C67</f>
        <v>607.83419850232758</v>
      </c>
      <c r="F67" s="43">
        <f t="shared" ref="F67:F130" si="6">((F66+E67)*$L$8)+(F66+E67)</f>
        <v>31918.370730942304</v>
      </c>
      <c r="G67" s="32"/>
      <c r="H67" s="43">
        <f t="shared" ref="H67:H130" si="7">H66*$M$9+H66</f>
        <v>240064.73724884662</v>
      </c>
      <c r="I67" s="48">
        <f t="shared" ref="I67:I130" si="8">H67+F67</f>
        <v>271983.10797978891</v>
      </c>
    </row>
    <row r="68" spans="2:9" x14ac:dyDescent="0.35">
      <c r="B68" s="41">
        <v>67</v>
      </c>
      <c r="C68" s="42">
        <f>'Tabela SAC'!G74</f>
        <v>1385.0355141977147</v>
      </c>
      <c r="D68" s="42">
        <f t="shared" ref="D68:D131" si="9">IF(C68,D67,0)</f>
        <v>2000</v>
      </c>
      <c r="E68" s="43">
        <f t="shared" si="5"/>
        <v>614.96448580228525</v>
      </c>
      <c r="F68" s="43">
        <f t="shared" si="6"/>
        <v>32826.135233695291</v>
      </c>
      <c r="G68" s="32"/>
      <c r="H68" s="43">
        <f t="shared" si="7"/>
        <v>241807.89771706786</v>
      </c>
      <c r="I68" s="48">
        <f t="shared" si="8"/>
        <v>274634.03295076312</v>
      </c>
    </row>
    <row r="69" spans="2:9" x14ac:dyDescent="0.35">
      <c r="B69" s="41">
        <v>68</v>
      </c>
      <c r="C69" s="42">
        <f>'Tabela SAC'!G75</f>
        <v>1377.9052268977571</v>
      </c>
      <c r="D69" s="42">
        <f t="shared" si="9"/>
        <v>2000</v>
      </c>
      <c r="E69" s="43">
        <f t="shared" si="5"/>
        <v>622.09477310224293</v>
      </c>
      <c r="F69" s="43">
        <f t="shared" si="6"/>
        <v>33749.264076858715</v>
      </c>
      <c r="G69" s="32"/>
      <c r="H69" s="43">
        <f t="shared" si="7"/>
        <v>243563.7156394941</v>
      </c>
      <c r="I69" s="48">
        <f t="shared" si="8"/>
        <v>277312.97971635283</v>
      </c>
    </row>
    <row r="70" spans="2:9" x14ac:dyDescent="0.35">
      <c r="B70" s="41">
        <v>69</v>
      </c>
      <c r="C70" s="42">
        <f>'Tabela SAC'!G76</f>
        <v>1370.7749395977994</v>
      </c>
      <c r="D70" s="42">
        <f t="shared" si="9"/>
        <v>2000</v>
      </c>
      <c r="E70" s="43">
        <f t="shared" si="5"/>
        <v>629.2250604022006</v>
      </c>
      <c r="F70" s="43">
        <f t="shared" si="6"/>
        <v>34687.895539496261</v>
      </c>
      <c r="G70" s="32"/>
      <c r="H70" s="43">
        <f t="shared" si="7"/>
        <v>245332.2829245583</v>
      </c>
      <c r="I70" s="48">
        <f t="shared" si="8"/>
        <v>280020.17846405454</v>
      </c>
    </row>
    <row r="71" spans="2:9" x14ac:dyDescent="0.35">
      <c r="B71" s="41">
        <v>70</v>
      </c>
      <c r="C71" s="42">
        <f>'Tabela SAC'!G77</f>
        <v>1363.6446522978417</v>
      </c>
      <c r="D71" s="42">
        <f t="shared" si="9"/>
        <v>2000</v>
      </c>
      <c r="E71" s="43">
        <f t="shared" si="5"/>
        <v>636.35534770215827</v>
      </c>
      <c r="F71" s="43">
        <f t="shared" si="6"/>
        <v>35642.169145183201</v>
      </c>
      <c r="G71" s="32"/>
      <c r="H71" s="43">
        <f t="shared" si="7"/>
        <v>247113.69214805978</v>
      </c>
      <c r="I71" s="48">
        <f t="shared" si="8"/>
        <v>282755.86129324301</v>
      </c>
    </row>
    <row r="72" spans="2:9" x14ac:dyDescent="0.35">
      <c r="B72" s="41">
        <v>71</v>
      </c>
      <c r="C72" s="42">
        <f>'Tabela SAC'!G78</f>
        <v>1356.5143649978841</v>
      </c>
      <c r="D72" s="42">
        <f t="shared" si="9"/>
        <v>2000</v>
      </c>
      <c r="E72" s="43">
        <f t="shared" si="5"/>
        <v>643.48563500211594</v>
      </c>
      <c r="F72" s="43">
        <f t="shared" si="6"/>
        <v>36612.22567320698</v>
      </c>
      <c r="G72" s="32"/>
      <c r="H72" s="43">
        <f t="shared" si="7"/>
        <v>248908.03655801021</v>
      </c>
      <c r="I72" s="48">
        <f t="shared" si="8"/>
        <v>285520.26223121717</v>
      </c>
    </row>
    <row r="73" spans="2:9" x14ac:dyDescent="0.35">
      <c r="B73" s="41">
        <v>72</v>
      </c>
      <c r="C73" s="42">
        <f>'Tabela SAC'!G79</f>
        <v>1349.3840776979264</v>
      </c>
      <c r="D73" s="42">
        <f t="shared" si="9"/>
        <v>2000</v>
      </c>
      <c r="E73" s="43">
        <f t="shared" si="5"/>
        <v>650.61592230207361</v>
      </c>
      <c r="F73" s="43">
        <f t="shared" si="6"/>
        <v>37598.207169868634</v>
      </c>
      <c r="G73" s="32"/>
      <c r="H73" s="43">
        <f t="shared" si="7"/>
        <v>250715.41007951464</v>
      </c>
      <c r="I73" s="48">
        <f t="shared" si="8"/>
        <v>288313.61724938324</v>
      </c>
    </row>
    <row r="74" spans="2:9" x14ac:dyDescent="0.35">
      <c r="B74" s="41">
        <v>73</v>
      </c>
      <c r="C74" s="42">
        <f>'Tabela SAC'!G80</f>
        <v>1342.2537903979687</v>
      </c>
      <c r="D74" s="42">
        <f t="shared" si="9"/>
        <v>2000</v>
      </c>
      <c r="E74" s="43">
        <f t="shared" si="5"/>
        <v>657.74620960203129</v>
      </c>
      <c r="F74" s="43">
        <f t="shared" si="6"/>
        <v>38600.256959885905</v>
      </c>
      <c r="G74" s="32"/>
      <c r="H74" s="43">
        <f t="shared" si="7"/>
        <v>252535.90731968806</v>
      </c>
      <c r="I74" s="48">
        <f t="shared" si="8"/>
        <v>291136.16427957395</v>
      </c>
    </row>
    <row r="75" spans="2:9" x14ac:dyDescent="0.35">
      <c r="B75" s="41">
        <v>74</v>
      </c>
      <c r="C75" s="42">
        <f>'Tabela SAC'!G81</f>
        <v>1335.123503098011</v>
      </c>
      <c r="D75" s="42">
        <f t="shared" si="9"/>
        <v>2000</v>
      </c>
      <c r="E75" s="43">
        <f t="shared" si="5"/>
        <v>664.87649690198896</v>
      </c>
      <c r="F75" s="43">
        <f t="shared" si="6"/>
        <v>39618.519657898985</v>
      </c>
      <c r="G75" s="32"/>
      <c r="H75" s="43">
        <f t="shared" si="7"/>
        <v>254369.62357260755</v>
      </c>
      <c r="I75" s="48">
        <f t="shared" si="8"/>
        <v>293988.14323050657</v>
      </c>
    </row>
    <row r="76" spans="2:9" x14ac:dyDescent="0.35">
      <c r="B76" s="41">
        <v>75</v>
      </c>
      <c r="C76" s="42">
        <f>'Tabela SAC'!G82</f>
        <v>1327.9932157980534</v>
      </c>
      <c r="D76" s="42">
        <f t="shared" si="9"/>
        <v>2000</v>
      </c>
      <c r="E76" s="43">
        <f t="shared" si="5"/>
        <v>672.00678420194663</v>
      </c>
      <c r="F76" s="43">
        <f t="shared" si="6"/>
        <v>40653.141180079845</v>
      </c>
      <c r="G76" s="32"/>
      <c r="H76" s="43">
        <f t="shared" si="7"/>
        <v>256216.65482430052</v>
      </c>
      <c r="I76" s="48">
        <f t="shared" si="8"/>
        <v>296869.79600438039</v>
      </c>
    </row>
    <row r="77" spans="2:9" x14ac:dyDescent="0.35">
      <c r="B77" s="41">
        <v>76</v>
      </c>
      <c r="C77" s="42">
        <f>'Tabela SAC'!G83</f>
        <v>1320.8629284980957</v>
      </c>
      <c r="D77" s="42">
        <f t="shared" si="9"/>
        <v>2000</v>
      </c>
      <c r="E77" s="43">
        <f t="shared" si="5"/>
        <v>679.1370715019043</v>
      </c>
      <c r="F77" s="43">
        <f t="shared" si="6"/>
        <v>41704.268755845987</v>
      </c>
      <c r="G77" s="32"/>
      <c r="H77" s="43">
        <f t="shared" si="7"/>
        <v>258077.09775776908</v>
      </c>
      <c r="I77" s="48">
        <f t="shared" si="8"/>
        <v>299781.36651361507</v>
      </c>
    </row>
    <row r="78" spans="2:9" x14ac:dyDescent="0.35">
      <c r="B78" s="41">
        <v>77</v>
      </c>
      <c r="C78" s="42">
        <f>'Tabela SAC'!G84</f>
        <v>1313.732641198138</v>
      </c>
      <c r="D78" s="42">
        <f t="shared" si="9"/>
        <v>2000</v>
      </c>
      <c r="E78" s="43">
        <f t="shared" si="5"/>
        <v>686.26735880186197</v>
      </c>
      <c r="F78" s="43">
        <f t="shared" si="6"/>
        <v>42772.050939679677</v>
      </c>
      <c r="G78" s="32"/>
      <c r="H78" s="43">
        <f t="shared" si="7"/>
        <v>259951.04975805091</v>
      </c>
      <c r="I78" s="48">
        <f t="shared" si="8"/>
        <v>302723.10069773061</v>
      </c>
    </row>
    <row r="79" spans="2:9" x14ac:dyDescent="0.35">
      <c r="B79" s="41">
        <v>78</v>
      </c>
      <c r="C79" s="42">
        <f>'Tabela SAC'!G85</f>
        <v>1306.6023538981804</v>
      </c>
      <c r="D79" s="42">
        <f t="shared" si="9"/>
        <v>2000</v>
      </c>
      <c r="E79" s="43">
        <f t="shared" si="5"/>
        <v>693.39764610181965</v>
      </c>
      <c r="F79" s="43">
        <f t="shared" si="6"/>
        <v>43856.637623053524</v>
      </c>
      <c r="G79" s="32"/>
      <c r="H79" s="43">
        <f t="shared" si="7"/>
        <v>261838.60891731689</v>
      </c>
      <c r="I79" s="48">
        <f t="shared" si="8"/>
        <v>305695.2465403704</v>
      </c>
    </row>
    <row r="80" spans="2:9" x14ac:dyDescent="0.35">
      <c r="B80" s="41">
        <v>79</v>
      </c>
      <c r="C80" s="42">
        <f>'Tabela SAC'!G86</f>
        <v>1299.4720665982227</v>
      </c>
      <c r="D80" s="42">
        <f t="shared" si="9"/>
        <v>2000</v>
      </c>
      <c r="E80" s="43">
        <f t="shared" si="5"/>
        <v>700.52793340177732</v>
      </c>
      <c r="F80" s="43">
        <f t="shared" si="6"/>
        <v>44958.1800464634</v>
      </c>
      <c r="G80" s="32"/>
      <c r="H80" s="43">
        <f t="shared" si="7"/>
        <v>263739.87404000579</v>
      </c>
      <c r="I80" s="48">
        <f t="shared" si="8"/>
        <v>308698.05408646917</v>
      </c>
    </row>
    <row r="81" spans="2:9" x14ac:dyDescent="0.35">
      <c r="B81" s="41">
        <v>80</v>
      </c>
      <c r="C81" s="42">
        <f>'Tabela SAC'!G87</f>
        <v>1292.341779298265</v>
      </c>
      <c r="D81" s="42">
        <f t="shared" si="9"/>
        <v>2000</v>
      </c>
      <c r="E81" s="43">
        <f t="shared" si="5"/>
        <v>707.65822070173499</v>
      </c>
      <c r="F81" s="43">
        <f t="shared" si="6"/>
        <v>46076.83081156962</v>
      </c>
      <c r="G81" s="32"/>
      <c r="H81" s="43">
        <f t="shared" si="7"/>
        <v>265654.9446479961</v>
      </c>
      <c r="I81" s="48">
        <f t="shared" si="8"/>
        <v>311731.77545956575</v>
      </c>
    </row>
    <row r="82" spans="2:9" x14ac:dyDescent="0.35">
      <c r="B82" s="41">
        <v>81</v>
      </c>
      <c r="C82" s="42">
        <f>'Tabela SAC'!G88</f>
        <v>1285.2114919983073</v>
      </c>
      <c r="D82" s="42">
        <f t="shared" si="9"/>
        <v>2000</v>
      </c>
      <c r="E82" s="43">
        <f t="shared" si="5"/>
        <v>714.78850800169266</v>
      </c>
      <c r="F82" s="43">
        <f t="shared" si="6"/>
        <v>47212.743893447456</v>
      </c>
      <c r="G82" s="32"/>
      <c r="H82" s="43">
        <f t="shared" si="7"/>
        <v>267583.92098581564</v>
      </c>
      <c r="I82" s="48">
        <f t="shared" si="8"/>
        <v>314796.66487926309</v>
      </c>
    </row>
    <row r="83" spans="2:9" x14ac:dyDescent="0.35">
      <c r="B83" s="41">
        <v>82</v>
      </c>
      <c r="C83" s="42">
        <f>'Tabela SAC'!G89</f>
        <v>1278.0812046983497</v>
      </c>
      <c r="D83" s="42">
        <f t="shared" si="9"/>
        <v>2000</v>
      </c>
      <c r="E83" s="43">
        <f t="shared" si="5"/>
        <v>721.91879530165033</v>
      </c>
      <c r="F83" s="43">
        <f t="shared" si="6"/>
        <v>48366.074652947849</v>
      </c>
      <c r="G83" s="32"/>
      <c r="H83" s="43">
        <f t="shared" si="7"/>
        <v>269526.90402588871</v>
      </c>
      <c r="I83" s="48">
        <f t="shared" si="8"/>
        <v>317892.97867883655</v>
      </c>
    </row>
    <row r="84" spans="2:9" x14ac:dyDescent="0.35">
      <c r="B84" s="41">
        <v>83</v>
      </c>
      <c r="C84" s="42">
        <f>'Tabela SAC'!G90</f>
        <v>1270.950917398392</v>
      </c>
      <c r="D84" s="42">
        <f t="shared" si="9"/>
        <v>2000</v>
      </c>
      <c r="E84" s="43">
        <f t="shared" si="5"/>
        <v>729.04908260160801</v>
      </c>
      <c r="F84" s="43">
        <f t="shared" si="6"/>
        <v>49536.979849169402</v>
      </c>
      <c r="G84" s="32"/>
      <c r="H84" s="43">
        <f t="shared" si="7"/>
        <v>271483.99547382165</v>
      </c>
      <c r="I84" s="48">
        <f t="shared" si="8"/>
        <v>321020.97532299103</v>
      </c>
    </row>
    <row r="85" spans="2:9" x14ac:dyDescent="0.35">
      <c r="B85" s="41">
        <v>84</v>
      </c>
      <c r="C85" s="42">
        <f>'Tabela SAC'!G91</f>
        <v>1263.8206300984343</v>
      </c>
      <c r="D85" s="42">
        <f t="shared" si="9"/>
        <v>2000</v>
      </c>
      <c r="E85" s="43">
        <f t="shared" si="5"/>
        <v>736.17936990156568</v>
      </c>
      <c r="F85" s="43">
        <f t="shared" si="6"/>
        <v>50725.617652042609</v>
      </c>
      <c r="G85" s="32"/>
      <c r="H85" s="43">
        <f t="shared" si="7"/>
        <v>273455.29777372652</v>
      </c>
      <c r="I85" s="48">
        <f t="shared" si="8"/>
        <v>324180.91542576911</v>
      </c>
    </row>
    <row r="86" spans="2:9" x14ac:dyDescent="0.35">
      <c r="B86" s="41">
        <v>85</v>
      </c>
      <c r="C86" s="42">
        <f>'Tabela SAC'!G92</f>
        <v>1256.6903427984766</v>
      </c>
      <c r="D86" s="42">
        <f t="shared" si="9"/>
        <v>2000</v>
      </c>
      <c r="E86" s="43">
        <f t="shared" si="5"/>
        <v>743.30965720152335</v>
      </c>
      <c r="F86" s="43">
        <f t="shared" si="6"/>
        <v>51932.147655027329</v>
      </c>
      <c r="G86" s="32"/>
      <c r="H86" s="43">
        <f t="shared" si="7"/>
        <v>275440.91411358368</v>
      </c>
      <c r="I86" s="48">
        <f t="shared" si="8"/>
        <v>327373.06176861102</v>
      </c>
    </row>
    <row r="87" spans="2:9" x14ac:dyDescent="0.35">
      <c r="B87" s="41">
        <v>86</v>
      </c>
      <c r="C87" s="42">
        <f>'Tabela SAC'!G93</f>
        <v>1249.560055498519</v>
      </c>
      <c r="D87" s="42">
        <f t="shared" si="9"/>
        <v>2000</v>
      </c>
      <c r="E87" s="43">
        <f t="shared" si="5"/>
        <v>750.43994450148102</v>
      </c>
      <c r="F87" s="43">
        <f t="shared" si="6"/>
        <v>53156.730887924568</v>
      </c>
      <c r="G87" s="32"/>
      <c r="H87" s="43">
        <f t="shared" si="7"/>
        <v>277440.94843064295</v>
      </c>
      <c r="I87" s="48">
        <f t="shared" si="8"/>
        <v>330597.67931856751</v>
      </c>
    </row>
    <row r="88" spans="2:9" x14ac:dyDescent="0.35">
      <c r="B88" s="41">
        <v>87</v>
      </c>
      <c r="C88" s="42">
        <f>'Tabela SAC'!G94</f>
        <v>1242.4297681985613</v>
      </c>
      <c r="D88" s="42">
        <f t="shared" si="9"/>
        <v>2000</v>
      </c>
      <c r="E88" s="43">
        <f t="shared" si="5"/>
        <v>757.57023180143869</v>
      </c>
      <c r="F88" s="43">
        <f t="shared" si="6"/>
        <v>54399.529829803541</v>
      </c>
      <c r="G88" s="32"/>
      <c r="H88" s="43">
        <f t="shared" si="7"/>
        <v>279455.50541686447</v>
      </c>
      <c r="I88" s="48">
        <f t="shared" si="8"/>
        <v>333855.03524666803</v>
      </c>
    </row>
    <row r="89" spans="2:9" x14ac:dyDescent="0.35">
      <c r="B89" s="41">
        <v>88</v>
      </c>
      <c r="C89" s="42">
        <f>'Tabela SAC'!G95</f>
        <v>1235.2994808986036</v>
      </c>
      <c r="D89" s="42">
        <f t="shared" si="9"/>
        <v>2000</v>
      </c>
      <c r="E89" s="43">
        <f t="shared" si="5"/>
        <v>764.70051910139637</v>
      </c>
      <c r="F89" s="43">
        <f t="shared" si="6"/>
        <v>55660.708422045085</v>
      </c>
      <c r="G89" s="32"/>
      <c r="H89" s="43">
        <f t="shared" si="7"/>
        <v>281484.69052439864</v>
      </c>
      <c r="I89" s="48">
        <f t="shared" si="8"/>
        <v>337145.39894644375</v>
      </c>
    </row>
    <row r="90" spans="2:9" x14ac:dyDescent="0.35">
      <c r="B90" s="41">
        <v>89</v>
      </c>
      <c r="C90" s="42">
        <f>'Tabela SAC'!G96</f>
        <v>1228.169193598646</v>
      </c>
      <c r="D90" s="42">
        <f t="shared" si="9"/>
        <v>2000</v>
      </c>
      <c r="E90" s="43">
        <f t="shared" si="5"/>
        <v>771.83080640135404</v>
      </c>
      <c r="F90" s="43">
        <f t="shared" si="6"/>
        <v>56940.432081502455</v>
      </c>
      <c r="G90" s="32"/>
      <c r="H90" s="43">
        <f t="shared" si="7"/>
        <v>283528.60997110605</v>
      </c>
      <c r="I90" s="48">
        <f t="shared" si="8"/>
        <v>340469.04205260851</v>
      </c>
    </row>
    <row r="91" spans="2:9" x14ac:dyDescent="0.35">
      <c r="B91" s="41">
        <v>90</v>
      </c>
      <c r="C91" s="42">
        <f>'Tabela SAC'!G97</f>
        <v>1221.0389062986883</v>
      </c>
      <c r="D91" s="42">
        <f t="shared" si="9"/>
        <v>2000</v>
      </c>
      <c r="E91" s="43">
        <f t="shared" si="5"/>
        <v>778.96109370131171</v>
      </c>
      <c r="F91" s="43">
        <f t="shared" si="6"/>
        <v>58238.867713780601</v>
      </c>
      <c r="G91" s="32"/>
      <c r="H91" s="43">
        <f t="shared" si="7"/>
        <v>285587.37074611743</v>
      </c>
      <c r="I91" s="48">
        <f t="shared" si="8"/>
        <v>343826.23845989804</v>
      </c>
    </row>
    <row r="92" spans="2:9" x14ac:dyDescent="0.35">
      <c r="B92" s="41">
        <v>91</v>
      </c>
      <c r="C92" s="42">
        <f>'Tabela SAC'!G98</f>
        <v>1213.9086189987304</v>
      </c>
      <c r="D92" s="42">
        <f t="shared" si="9"/>
        <v>2000</v>
      </c>
      <c r="E92" s="43">
        <f t="shared" si="5"/>
        <v>786.09138100126961</v>
      </c>
      <c r="F92" s="43">
        <f t="shared" si="6"/>
        <v>59556.18372663491</v>
      </c>
      <c r="G92" s="32"/>
      <c r="H92" s="43">
        <f t="shared" si="7"/>
        <v>287661.08061543421</v>
      </c>
      <c r="I92" s="48">
        <f t="shared" si="8"/>
        <v>347217.2643420691</v>
      </c>
    </row>
    <row r="93" spans="2:9" x14ac:dyDescent="0.35">
      <c r="B93" s="41">
        <v>92</v>
      </c>
      <c r="C93" s="42">
        <f>'Tabela SAC'!G99</f>
        <v>1206.7783316987727</v>
      </c>
      <c r="D93" s="42">
        <f t="shared" si="9"/>
        <v>2000</v>
      </c>
      <c r="E93" s="43">
        <f t="shared" si="5"/>
        <v>793.22166830122728</v>
      </c>
      <c r="F93" s="43">
        <f t="shared" si="6"/>
        <v>60892.550043490563</v>
      </c>
      <c r="G93" s="32"/>
      <c r="H93" s="43">
        <f t="shared" si="7"/>
        <v>289749.84812756925</v>
      </c>
      <c r="I93" s="48">
        <f t="shared" si="8"/>
        <v>350642.39817105979</v>
      </c>
    </row>
    <row r="94" spans="2:9" x14ac:dyDescent="0.35">
      <c r="B94" s="41">
        <v>93</v>
      </c>
      <c r="C94" s="42">
        <f>'Tabela SAC'!G100</f>
        <v>1199.648044398815</v>
      </c>
      <c r="D94" s="42">
        <f t="shared" si="9"/>
        <v>2000</v>
      </c>
      <c r="E94" s="43">
        <f t="shared" si="5"/>
        <v>800.35195560118495</v>
      </c>
      <c r="F94" s="43">
        <f t="shared" si="6"/>
        <v>62248.138117083567</v>
      </c>
      <c r="G94" s="32"/>
      <c r="H94" s="43">
        <f t="shared" si="7"/>
        <v>291853.78261922899</v>
      </c>
      <c r="I94" s="48">
        <f t="shared" si="8"/>
        <v>354101.92073631258</v>
      </c>
    </row>
    <row r="95" spans="2:9" x14ac:dyDescent="0.35">
      <c r="B95" s="41">
        <v>94</v>
      </c>
      <c r="C95" s="42">
        <f>'Tabela SAC'!G101</f>
        <v>1192.5177570988574</v>
      </c>
      <c r="D95" s="42">
        <f t="shared" si="9"/>
        <v>2000</v>
      </c>
      <c r="E95" s="43">
        <f t="shared" si="5"/>
        <v>807.48224290114263</v>
      </c>
      <c r="F95" s="43">
        <f t="shared" si="6"/>
        <v>63623.120943224567</v>
      </c>
      <c r="G95" s="32"/>
      <c r="H95" s="43">
        <f t="shared" si="7"/>
        <v>293972.99422103667</v>
      </c>
      <c r="I95" s="48">
        <f t="shared" si="8"/>
        <v>357596.11516426125</v>
      </c>
    </row>
    <row r="96" spans="2:9" x14ac:dyDescent="0.35">
      <c r="B96" s="41">
        <v>95</v>
      </c>
      <c r="C96" s="42">
        <f>'Tabela SAC'!G102</f>
        <v>1185.3874697988997</v>
      </c>
      <c r="D96" s="42">
        <f t="shared" si="9"/>
        <v>2000</v>
      </c>
      <c r="E96" s="43">
        <f t="shared" si="5"/>
        <v>814.6125302011003</v>
      </c>
      <c r="F96" s="43">
        <f t="shared" si="6"/>
        <v>65017.6730746865</v>
      </c>
      <c r="G96" s="32"/>
      <c r="H96" s="43">
        <f t="shared" si="7"/>
        <v>296107.59386329714</v>
      </c>
      <c r="I96" s="48">
        <f t="shared" si="8"/>
        <v>361125.26693798363</v>
      </c>
    </row>
    <row r="97" spans="2:9" x14ac:dyDescent="0.35">
      <c r="B97" s="41">
        <v>96</v>
      </c>
      <c r="C97" s="42">
        <f>'Tabela SAC'!G103</f>
        <v>1178.257182498942</v>
      </c>
      <c r="D97" s="42">
        <f t="shared" si="9"/>
        <v>2000</v>
      </c>
      <c r="E97" s="43">
        <f t="shared" si="5"/>
        <v>821.74281750105797</v>
      </c>
      <c r="F97" s="43">
        <f t="shared" si="6"/>
        <v>66431.970635217251</v>
      </c>
      <c r="G97" s="32"/>
      <c r="H97" s="43">
        <f t="shared" si="7"/>
        <v>298257.6932818034</v>
      </c>
      <c r="I97" s="48">
        <f t="shared" si="8"/>
        <v>364689.66391702066</v>
      </c>
    </row>
    <row r="98" spans="2:9" x14ac:dyDescent="0.35">
      <c r="B98" s="41">
        <v>97</v>
      </c>
      <c r="C98" s="42">
        <f>'Tabela SAC'!G104</f>
        <v>1171.1268951989844</v>
      </c>
      <c r="D98" s="42">
        <f t="shared" si="9"/>
        <v>2000</v>
      </c>
      <c r="E98" s="43">
        <f t="shared" si="5"/>
        <v>828.87310480101564</v>
      </c>
      <c r="F98" s="43">
        <f t="shared" si="6"/>
        <v>67866.19133367842</v>
      </c>
      <c r="G98" s="32"/>
      <c r="H98" s="43">
        <f t="shared" si="7"/>
        <v>300423.4050236856</v>
      </c>
      <c r="I98" s="48">
        <f t="shared" si="8"/>
        <v>368289.59635736403</v>
      </c>
    </row>
    <row r="99" spans="2:9" x14ac:dyDescent="0.35">
      <c r="B99" s="41">
        <v>98</v>
      </c>
      <c r="C99" s="42">
        <f>'Tabela SAC'!G105</f>
        <v>1163.9966078990267</v>
      </c>
      <c r="D99" s="42">
        <f t="shared" si="9"/>
        <v>2000</v>
      </c>
      <c r="E99" s="43">
        <f t="shared" si="5"/>
        <v>836.00339210097331</v>
      </c>
      <c r="F99" s="43">
        <f t="shared" si="6"/>
        <v>69320.514478311408</v>
      </c>
      <c r="G99" s="32"/>
      <c r="H99" s="43">
        <f t="shared" si="7"/>
        <v>302604.84245330218</v>
      </c>
      <c r="I99" s="48">
        <f t="shared" si="8"/>
        <v>371925.35693161358</v>
      </c>
    </row>
    <row r="100" spans="2:9" x14ac:dyDescent="0.35">
      <c r="B100" s="41">
        <v>99</v>
      </c>
      <c r="C100" s="42">
        <f>'Tabela SAC'!G106</f>
        <v>1156.866320599069</v>
      </c>
      <c r="D100" s="42">
        <f t="shared" si="9"/>
        <v>2000</v>
      </c>
      <c r="E100" s="43">
        <f t="shared" si="5"/>
        <v>843.13367940093099</v>
      </c>
      <c r="F100" s="43">
        <f t="shared" si="6"/>
        <v>70795.120991131742</v>
      </c>
      <c r="G100" s="32"/>
      <c r="H100" s="43">
        <f t="shared" si="7"/>
        <v>304802.119758174</v>
      </c>
      <c r="I100" s="48">
        <f t="shared" si="8"/>
        <v>375597.24074930575</v>
      </c>
    </row>
    <row r="101" spans="2:9" x14ac:dyDescent="0.35">
      <c r="B101" s="41">
        <v>100</v>
      </c>
      <c r="C101" s="42">
        <f>'Tabela SAC'!G107</f>
        <v>1149.7360332991113</v>
      </c>
      <c r="D101" s="42">
        <f t="shared" si="9"/>
        <v>2000</v>
      </c>
      <c r="E101" s="43">
        <f t="shared" si="5"/>
        <v>850.26396670088866</v>
      </c>
      <c r="F101" s="43">
        <f t="shared" si="6"/>
        <v>72290.193422453129</v>
      </c>
      <c r="G101" s="32"/>
      <c r="H101" s="43">
        <f t="shared" si="7"/>
        <v>307015.35195496149</v>
      </c>
      <c r="I101" s="48">
        <f t="shared" si="8"/>
        <v>379305.54537741462</v>
      </c>
    </row>
    <row r="102" spans="2:9" x14ac:dyDescent="0.35">
      <c r="B102" s="41">
        <v>101</v>
      </c>
      <c r="C102" s="42">
        <f>'Tabela SAC'!G108</f>
        <v>1142.6057459991537</v>
      </c>
      <c r="D102" s="42">
        <f t="shared" si="9"/>
        <v>2000</v>
      </c>
      <c r="E102" s="43">
        <f t="shared" si="5"/>
        <v>857.39425400084633</v>
      </c>
      <c r="F102" s="43">
        <f t="shared" si="6"/>
        <v>73805.915965542052</v>
      </c>
      <c r="G102" s="32"/>
      <c r="H102" s="43">
        <f t="shared" si="7"/>
        <v>309244.6548954852</v>
      </c>
      <c r="I102" s="48">
        <f t="shared" si="8"/>
        <v>383050.57086102723</v>
      </c>
    </row>
    <row r="103" spans="2:9" x14ac:dyDescent="0.35">
      <c r="B103" s="41">
        <v>102</v>
      </c>
      <c r="C103" s="42">
        <f>'Tabela SAC'!G109</f>
        <v>1135.475458699196</v>
      </c>
      <c r="D103" s="42">
        <f t="shared" si="9"/>
        <v>2000</v>
      </c>
      <c r="E103" s="43">
        <f t="shared" si="5"/>
        <v>864.524541300804</v>
      </c>
      <c r="F103" s="43">
        <f t="shared" si="6"/>
        <v>75342.47447140445</v>
      </c>
      <c r="G103" s="32"/>
      <c r="H103" s="43">
        <f t="shared" si="7"/>
        <v>311490.14527279016</v>
      </c>
      <c r="I103" s="48">
        <f t="shared" si="8"/>
        <v>386832.61974419461</v>
      </c>
    </row>
    <row r="104" spans="2:9" x14ac:dyDescent="0.35">
      <c r="B104" s="41">
        <v>103</v>
      </c>
      <c r="C104" s="42">
        <f>'Tabela SAC'!G110</f>
        <v>1128.3451713992383</v>
      </c>
      <c r="D104" s="42">
        <f t="shared" si="9"/>
        <v>2000</v>
      </c>
      <c r="E104" s="43">
        <f t="shared" si="5"/>
        <v>871.65482860076168</v>
      </c>
      <c r="F104" s="43">
        <f t="shared" si="6"/>
        <v>76900.056463705259</v>
      </c>
      <c r="G104" s="32"/>
      <c r="H104" s="43">
        <f t="shared" si="7"/>
        <v>313751.94062725396</v>
      </c>
      <c r="I104" s="48">
        <f t="shared" si="8"/>
        <v>390651.99709095922</v>
      </c>
    </row>
    <row r="105" spans="2:9" x14ac:dyDescent="0.35">
      <c r="B105" s="41">
        <v>104</v>
      </c>
      <c r="C105" s="42">
        <f>'Tabela SAC'!G111</f>
        <v>1121.2148840992807</v>
      </c>
      <c r="D105" s="42">
        <f t="shared" si="9"/>
        <v>2000</v>
      </c>
      <c r="E105" s="43">
        <f t="shared" si="5"/>
        <v>878.78511590071935</v>
      </c>
      <c r="F105" s="43">
        <f t="shared" si="6"/>
        <v>78478.851153822441</v>
      </c>
      <c r="G105" s="32"/>
      <c r="H105" s="43">
        <f t="shared" si="7"/>
        <v>316030.15935273963</v>
      </c>
      <c r="I105" s="48">
        <f t="shared" si="8"/>
        <v>394509.01050656207</v>
      </c>
    </row>
    <row r="106" spans="2:9" x14ac:dyDescent="0.35">
      <c r="B106" s="41">
        <v>105</v>
      </c>
      <c r="C106" s="42">
        <f>'Tabela SAC'!G112</f>
        <v>1114.084596799323</v>
      </c>
      <c r="D106" s="42">
        <f t="shared" si="9"/>
        <v>2000</v>
      </c>
      <c r="E106" s="43">
        <f t="shared" si="5"/>
        <v>885.91540320067702</v>
      </c>
      <c r="F106" s="43">
        <f t="shared" si="6"/>
        <v>80079.04945603633</v>
      </c>
      <c r="G106" s="32"/>
      <c r="H106" s="43">
        <f t="shared" si="7"/>
        <v>318324.92070279294</v>
      </c>
      <c r="I106" s="48">
        <f t="shared" si="8"/>
        <v>398403.97015882924</v>
      </c>
    </row>
    <row r="107" spans="2:9" x14ac:dyDescent="0.35">
      <c r="B107" s="41">
        <v>106</v>
      </c>
      <c r="C107" s="42">
        <f>'Tabela SAC'!G113</f>
        <v>1106.9543094993653</v>
      </c>
      <c r="D107" s="42">
        <f t="shared" si="9"/>
        <v>2000</v>
      </c>
      <c r="E107" s="43">
        <f t="shared" si="5"/>
        <v>893.04569050063469</v>
      </c>
      <c r="F107" s="43">
        <f t="shared" si="6"/>
        <v>81700.844002855796</v>
      </c>
      <c r="G107" s="32"/>
      <c r="H107" s="43">
        <f t="shared" si="7"/>
        <v>320636.34479688457</v>
      </c>
      <c r="I107" s="48">
        <f t="shared" si="8"/>
        <v>402337.1887997404</v>
      </c>
    </row>
    <row r="108" spans="2:9" x14ac:dyDescent="0.35">
      <c r="B108" s="41">
        <v>107</v>
      </c>
      <c r="C108" s="42">
        <f>'Tabela SAC'!G114</f>
        <v>1099.8240221994076</v>
      </c>
      <c r="D108" s="42">
        <f t="shared" si="9"/>
        <v>2000</v>
      </c>
      <c r="E108" s="43">
        <f t="shared" si="5"/>
        <v>900.17597780059236</v>
      </c>
      <c r="F108" s="43">
        <f t="shared" si="6"/>
        <v>83344.429160482294</v>
      </c>
      <c r="G108" s="32"/>
      <c r="H108" s="43">
        <f t="shared" si="7"/>
        <v>322964.55262669805</v>
      </c>
      <c r="I108" s="48">
        <f t="shared" si="8"/>
        <v>406308.98178718035</v>
      </c>
    </row>
    <row r="109" spans="2:9" x14ac:dyDescent="0.35">
      <c r="B109" s="41">
        <v>108</v>
      </c>
      <c r="C109" s="42">
        <f>'Tabela SAC'!G115</f>
        <v>1092.69373489945</v>
      </c>
      <c r="D109" s="42">
        <f t="shared" si="9"/>
        <v>2000</v>
      </c>
      <c r="E109" s="43">
        <f t="shared" si="5"/>
        <v>907.30626510055004</v>
      </c>
      <c r="F109" s="43">
        <f t="shared" si="6"/>
        <v>85010.001044413089</v>
      </c>
      <c r="G109" s="32"/>
      <c r="H109" s="43">
        <f t="shared" si="7"/>
        <v>325309.66606246284</v>
      </c>
      <c r="I109" s="48">
        <f t="shared" si="8"/>
        <v>410319.66710687592</v>
      </c>
    </row>
    <row r="110" spans="2:9" x14ac:dyDescent="0.35">
      <c r="B110" s="41">
        <v>109</v>
      </c>
      <c r="C110" s="42">
        <f>'Tabela SAC'!G116</f>
        <v>1085.5634475994923</v>
      </c>
      <c r="D110" s="42">
        <f t="shared" si="9"/>
        <v>2000</v>
      </c>
      <c r="E110" s="43">
        <f t="shared" si="5"/>
        <v>914.43655240050771</v>
      </c>
      <c r="F110" s="43">
        <f t="shared" si="6"/>
        <v>86697.757535184923</v>
      </c>
      <c r="G110" s="32"/>
      <c r="H110" s="43">
        <f t="shared" si="7"/>
        <v>327671.80785933376</v>
      </c>
      <c r="I110" s="48">
        <f t="shared" si="8"/>
        <v>414369.56539451866</v>
      </c>
    </row>
    <row r="111" spans="2:9" x14ac:dyDescent="0.35">
      <c r="B111" s="41">
        <v>110</v>
      </c>
      <c r="C111" s="42">
        <f>'Tabela SAC'!G117</f>
        <v>1078.4331602995344</v>
      </c>
      <c r="D111" s="42">
        <f t="shared" si="9"/>
        <v>2000</v>
      </c>
      <c r="E111" s="43">
        <f t="shared" si="5"/>
        <v>921.56683970046561</v>
      </c>
      <c r="F111" s="43">
        <f t="shared" si="6"/>
        <v>88407.898294259357</v>
      </c>
      <c r="G111" s="32"/>
      <c r="H111" s="43">
        <f t="shared" si="7"/>
        <v>330051.10166381655</v>
      </c>
      <c r="I111" s="48">
        <f t="shared" si="8"/>
        <v>418458.99995807593</v>
      </c>
    </row>
    <row r="112" spans="2:9" x14ac:dyDescent="0.35">
      <c r="B112" s="41">
        <v>111</v>
      </c>
      <c r="C112" s="42">
        <f>'Tabela SAC'!G118</f>
        <v>1071.3028729995767</v>
      </c>
      <c r="D112" s="42">
        <f t="shared" si="9"/>
        <v>2000</v>
      </c>
      <c r="E112" s="43">
        <f t="shared" si="5"/>
        <v>928.69712700042328</v>
      </c>
      <c r="F112" s="43">
        <f t="shared" si="6"/>
        <v>90140.624780051119</v>
      </c>
      <c r="G112" s="32"/>
      <c r="H112" s="43">
        <f t="shared" si="7"/>
        <v>332447.67202024022</v>
      </c>
      <c r="I112" s="48">
        <f t="shared" si="8"/>
        <v>422588.29680029134</v>
      </c>
    </row>
    <row r="113" spans="2:9" x14ac:dyDescent="0.35">
      <c r="B113" s="41">
        <v>112</v>
      </c>
      <c r="C113" s="42">
        <f>'Tabela SAC'!G119</f>
        <v>1064.172585699619</v>
      </c>
      <c r="D113" s="42">
        <f t="shared" si="9"/>
        <v>2000</v>
      </c>
      <c r="E113" s="43">
        <f t="shared" si="5"/>
        <v>935.82741430038095</v>
      </c>
      <c r="F113" s="43">
        <f t="shared" si="6"/>
        <v>91896.140264100657</v>
      </c>
      <c r="G113" s="32"/>
      <c r="H113" s="43">
        <f t="shared" si="7"/>
        <v>334861.64437727636</v>
      </c>
      <c r="I113" s="48">
        <f t="shared" si="8"/>
        <v>426757.78464137705</v>
      </c>
    </row>
    <row r="114" spans="2:9" x14ac:dyDescent="0.35">
      <c r="B114" s="41">
        <v>113</v>
      </c>
      <c r="C114" s="42">
        <f>'Tabela SAC'!G120</f>
        <v>1057.0422983996614</v>
      </c>
      <c r="D114" s="42">
        <f t="shared" si="9"/>
        <v>2000</v>
      </c>
      <c r="E114" s="43">
        <f t="shared" si="5"/>
        <v>942.95770160033862</v>
      </c>
      <c r="F114" s="43">
        <f t="shared" si="6"/>
        <v>93674.649847392298</v>
      </c>
      <c r="G114" s="32"/>
      <c r="H114" s="43">
        <f t="shared" si="7"/>
        <v>337293.14509450563</v>
      </c>
      <c r="I114" s="48">
        <f t="shared" si="8"/>
        <v>430967.79494189791</v>
      </c>
    </row>
    <row r="115" spans="2:9" x14ac:dyDescent="0.35">
      <c r="B115" s="41">
        <v>114</v>
      </c>
      <c r="C115" s="42">
        <f>'Tabela SAC'!G121</f>
        <v>1049.9120110997037</v>
      </c>
      <c r="D115" s="42">
        <f t="shared" si="9"/>
        <v>2000</v>
      </c>
      <c r="E115" s="43">
        <f t="shared" si="5"/>
        <v>950.0879889002963</v>
      </c>
      <c r="F115" s="43">
        <f t="shared" si="6"/>
        <v>95476.360476819231</v>
      </c>
      <c r="G115" s="32"/>
      <c r="H115" s="43">
        <f t="shared" si="7"/>
        <v>339742.30144903215</v>
      </c>
      <c r="I115" s="48">
        <f t="shared" si="8"/>
        <v>435218.66192585137</v>
      </c>
    </row>
    <row r="116" spans="2:9" x14ac:dyDescent="0.35">
      <c r="B116" s="41">
        <v>115</v>
      </c>
      <c r="C116" s="42">
        <f>'Tabela SAC'!G122</f>
        <v>1042.781723799746</v>
      </c>
      <c r="D116" s="42">
        <f t="shared" si="9"/>
        <v>2000</v>
      </c>
      <c r="E116" s="43">
        <f t="shared" si="5"/>
        <v>957.21827620025397</v>
      </c>
      <c r="F116" s="43">
        <f t="shared" si="6"/>
        <v>97301.480961796653</v>
      </c>
      <c r="G116" s="32"/>
      <c r="H116" s="43">
        <f t="shared" si="7"/>
        <v>342209.24164214579</v>
      </c>
      <c r="I116" s="48">
        <f t="shared" si="8"/>
        <v>439510.72260394244</v>
      </c>
    </row>
    <row r="117" spans="2:9" x14ac:dyDescent="0.35">
      <c r="B117" s="41">
        <v>116</v>
      </c>
      <c r="C117" s="42">
        <f>'Tabela SAC'!G123</f>
        <v>1035.6514364997884</v>
      </c>
      <c r="D117" s="42">
        <f t="shared" si="9"/>
        <v>2000</v>
      </c>
      <c r="E117" s="43">
        <f t="shared" si="5"/>
        <v>964.34856350021164</v>
      </c>
      <c r="F117" s="43">
        <f t="shared" si="6"/>
        <v>99150.221991024533</v>
      </c>
      <c r="G117" s="32"/>
      <c r="H117" s="43">
        <f t="shared" si="7"/>
        <v>344694.09480603301</v>
      </c>
      <c r="I117" s="48">
        <f t="shared" si="8"/>
        <v>443844.31679705752</v>
      </c>
    </row>
    <row r="118" spans="2:9" x14ac:dyDescent="0.35">
      <c r="B118" s="41">
        <v>117</v>
      </c>
      <c r="C118" s="42">
        <f>'Tabela SAC'!G124</f>
        <v>1028.5211491998307</v>
      </c>
      <c r="D118" s="42">
        <f t="shared" si="9"/>
        <v>2000</v>
      </c>
      <c r="E118" s="43">
        <f t="shared" si="5"/>
        <v>971.47885080016931</v>
      </c>
      <c r="F118" s="43">
        <f t="shared" si="6"/>
        <v>101022.79614940113</v>
      </c>
      <c r="G118" s="32"/>
      <c r="H118" s="43">
        <f t="shared" si="7"/>
        <v>347196.99101053615</v>
      </c>
      <c r="I118" s="48">
        <f t="shared" si="8"/>
        <v>448219.78715993726</v>
      </c>
    </row>
    <row r="119" spans="2:9" x14ac:dyDescent="0.35">
      <c r="B119" s="41">
        <v>118</v>
      </c>
      <c r="C119" s="42">
        <f>'Tabela SAC'!G125</f>
        <v>1021.390861899873</v>
      </c>
      <c r="D119" s="42">
        <f t="shared" si="9"/>
        <v>2000</v>
      </c>
      <c r="E119" s="43">
        <f t="shared" si="5"/>
        <v>978.60913810012698</v>
      </c>
      <c r="F119" s="43">
        <f t="shared" si="6"/>
        <v>102919.41793508877</v>
      </c>
      <c r="G119" s="32"/>
      <c r="H119" s="43">
        <f t="shared" si="7"/>
        <v>349718.06126996188</v>
      </c>
      <c r="I119" s="48">
        <f t="shared" si="8"/>
        <v>452637.47920505062</v>
      </c>
    </row>
    <row r="120" spans="2:9" x14ac:dyDescent="0.35">
      <c r="B120" s="41">
        <v>119</v>
      </c>
      <c r="C120" s="42">
        <f>'Tabela SAC'!G126</f>
        <v>1014.2605745999153</v>
      </c>
      <c r="D120" s="42">
        <f t="shared" si="9"/>
        <v>2000</v>
      </c>
      <c r="E120" s="43">
        <f t="shared" si="5"/>
        <v>985.73942540008466</v>
      </c>
      <c r="F120" s="43">
        <f t="shared" si="6"/>
        <v>104840.30377673326</v>
      </c>
      <c r="G120" s="32"/>
      <c r="H120" s="43">
        <f t="shared" si="7"/>
        <v>352257.43754993944</v>
      </c>
      <c r="I120" s="48">
        <f t="shared" si="8"/>
        <v>457097.74132667272</v>
      </c>
    </row>
    <row r="121" spans="2:9" x14ac:dyDescent="0.35">
      <c r="B121" s="41">
        <v>120</v>
      </c>
      <c r="C121" s="42">
        <f>'Tabela SAC'!G127</f>
        <v>1007.1302872999577</v>
      </c>
      <c r="D121" s="42">
        <f t="shared" si="9"/>
        <v>2000</v>
      </c>
      <c r="E121" s="43">
        <f t="shared" si="5"/>
        <v>992.86971270004233</v>
      </c>
      <c r="F121" s="43">
        <f t="shared" si="6"/>
        <v>106785.6720508382</v>
      </c>
      <c r="G121" s="32"/>
      <c r="H121" s="43">
        <f t="shared" si="7"/>
        <v>354815.25277432811</v>
      </c>
      <c r="I121" s="48">
        <f t="shared" si="8"/>
        <v>461600.92482516629</v>
      </c>
    </row>
    <row r="122" spans="2:9" x14ac:dyDescent="0.35">
      <c r="B122" s="41">
        <v>121</v>
      </c>
      <c r="C122" s="42">
        <f>'Tabela SAC'!G128</f>
        <v>0</v>
      </c>
      <c r="D122" s="42">
        <f t="shared" si="9"/>
        <v>0</v>
      </c>
      <c r="E122" s="43">
        <f>D122-C122</f>
        <v>0</v>
      </c>
      <c r="F122" s="43">
        <f t="shared" si="6"/>
        <v>107746.74309929574</v>
      </c>
      <c r="G122" s="32"/>
      <c r="H122" s="43">
        <f t="shared" si="7"/>
        <v>357391.64083217521</v>
      </c>
      <c r="I122" s="48">
        <f t="shared" si="8"/>
        <v>465138.38393147092</v>
      </c>
    </row>
    <row r="123" spans="2:9" x14ac:dyDescent="0.35">
      <c r="B123" s="41">
        <v>122</v>
      </c>
      <c r="C123" s="42">
        <f>'Tabela SAC'!G129</f>
        <v>0</v>
      </c>
      <c r="D123" s="42">
        <f t="shared" si="9"/>
        <v>0</v>
      </c>
      <c r="E123" s="43">
        <f t="shared" ref="E123:E186" si="10">D123-C123</f>
        <v>0</v>
      </c>
      <c r="F123" s="43">
        <f t="shared" si="6"/>
        <v>108716.46378718939</v>
      </c>
      <c r="G123" s="32"/>
      <c r="H123" s="43">
        <f t="shared" si="7"/>
        <v>359986.73658472457</v>
      </c>
      <c r="I123" s="48">
        <f t="shared" si="8"/>
        <v>468703.20037191396</v>
      </c>
    </row>
    <row r="124" spans="2:9" x14ac:dyDescent="0.35">
      <c r="B124" s="41">
        <v>123</v>
      </c>
      <c r="C124" s="42">
        <f>'Tabela SAC'!G130</f>
        <v>0</v>
      </c>
      <c r="D124" s="42">
        <f t="shared" si="9"/>
        <v>0</v>
      </c>
      <c r="E124" s="43">
        <f t="shared" si="10"/>
        <v>0</v>
      </c>
      <c r="F124" s="43">
        <f t="shared" si="6"/>
        <v>109694.91196127411</v>
      </c>
      <c r="G124" s="32"/>
      <c r="H124" s="43">
        <f t="shared" si="7"/>
        <v>362600.6758724759</v>
      </c>
      <c r="I124" s="48">
        <f t="shared" si="8"/>
        <v>472295.58783375</v>
      </c>
    </row>
    <row r="125" spans="2:9" x14ac:dyDescent="0.35">
      <c r="B125" s="41">
        <v>124</v>
      </c>
      <c r="C125" s="42">
        <f>'Tabela SAC'!G131</f>
        <v>0</v>
      </c>
      <c r="D125" s="42">
        <f t="shared" si="9"/>
        <v>0</v>
      </c>
      <c r="E125" s="43">
        <f t="shared" si="10"/>
        <v>0</v>
      </c>
      <c r="F125" s="43">
        <f t="shared" si="6"/>
        <v>110682.16616892557</v>
      </c>
      <c r="G125" s="32"/>
      <c r="H125" s="43">
        <f t="shared" si="7"/>
        <v>365233.59552229522</v>
      </c>
      <c r="I125" s="48">
        <f t="shared" si="8"/>
        <v>475915.7616912208</v>
      </c>
    </row>
    <row r="126" spans="2:9" x14ac:dyDescent="0.35">
      <c r="B126" s="41">
        <v>125</v>
      </c>
      <c r="C126" s="42">
        <f>'Tabela SAC'!G132</f>
        <v>0</v>
      </c>
      <c r="D126" s="42">
        <f t="shared" si="9"/>
        <v>0</v>
      </c>
      <c r="E126" s="43">
        <f t="shared" si="10"/>
        <v>0</v>
      </c>
      <c r="F126" s="43">
        <f t="shared" si="6"/>
        <v>111678.3056644459</v>
      </c>
      <c r="G126" s="32"/>
      <c r="H126" s="43">
        <f t="shared" si="7"/>
        <v>367885.63335457718</v>
      </c>
      <c r="I126" s="48">
        <f t="shared" si="8"/>
        <v>479563.93901902309</v>
      </c>
    </row>
    <row r="127" spans="2:9" x14ac:dyDescent="0.35">
      <c r="B127" s="41">
        <v>126</v>
      </c>
      <c r="C127" s="42">
        <f>'Tabela SAC'!G133</f>
        <v>0</v>
      </c>
      <c r="D127" s="42">
        <f t="shared" si="9"/>
        <v>0</v>
      </c>
      <c r="E127" s="43">
        <f t="shared" si="10"/>
        <v>0</v>
      </c>
      <c r="F127" s="43">
        <f t="shared" si="6"/>
        <v>112683.41041542591</v>
      </c>
      <c r="G127" s="32"/>
      <c r="H127" s="43">
        <f t="shared" si="7"/>
        <v>370556.92819045921</v>
      </c>
      <c r="I127" s="48">
        <f t="shared" si="8"/>
        <v>483240.3386058851</v>
      </c>
    </row>
    <row r="128" spans="2:9" x14ac:dyDescent="0.35">
      <c r="B128" s="41">
        <v>127</v>
      </c>
      <c r="C128" s="42">
        <f>'Tabela SAC'!G134</f>
        <v>0</v>
      </c>
      <c r="D128" s="42">
        <f t="shared" si="9"/>
        <v>0</v>
      </c>
      <c r="E128" s="43">
        <f t="shared" si="10"/>
        <v>0</v>
      </c>
      <c r="F128" s="43">
        <f t="shared" si="6"/>
        <v>113697.56110916474</v>
      </c>
      <c r="G128" s="32"/>
      <c r="H128" s="43">
        <f t="shared" si="7"/>
        <v>373247.61985908827</v>
      </c>
      <c r="I128" s="48">
        <f t="shared" si="8"/>
        <v>486945.180968253</v>
      </c>
    </row>
    <row r="129" spans="2:9" x14ac:dyDescent="0.35">
      <c r="B129" s="41">
        <v>128</v>
      </c>
      <c r="C129" s="42">
        <f>'Tabela SAC'!G135</f>
        <v>0</v>
      </c>
      <c r="D129" s="42">
        <f t="shared" si="9"/>
        <v>0</v>
      </c>
      <c r="E129" s="43">
        <f t="shared" si="10"/>
        <v>0</v>
      </c>
      <c r="F129" s="43">
        <f t="shared" si="6"/>
        <v>114720.83915914723</v>
      </c>
      <c r="G129" s="32"/>
      <c r="H129" s="43">
        <f t="shared" si="7"/>
        <v>375957.84920494008</v>
      </c>
      <c r="I129" s="48">
        <f t="shared" si="8"/>
        <v>490678.68836408731</v>
      </c>
    </row>
    <row r="130" spans="2:9" x14ac:dyDescent="0.35">
      <c r="B130" s="41">
        <v>129</v>
      </c>
      <c r="C130" s="42">
        <f>'Tabela SAC'!G136</f>
        <v>0</v>
      </c>
      <c r="D130" s="42">
        <f t="shared" si="9"/>
        <v>0</v>
      </c>
      <c r="E130" s="43">
        <f t="shared" si="10"/>
        <v>0</v>
      </c>
      <c r="F130" s="43">
        <f t="shared" si="6"/>
        <v>115753.32671157956</v>
      </c>
      <c r="G130" s="32"/>
      <c r="H130" s="43">
        <f t="shared" si="7"/>
        <v>378687.75809519162</v>
      </c>
      <c r="I130" s="48">
        <f t="shared" si="8"/>
        <v>494441.08480677119</v>
      </c>
    </row>
    <row r="131" spans="2:9" x14ac:dyDescent="0.35">
      <c r="B131" s="41">
        <v>130</v>
      </c>
      <c r="C131" s="42">
        <f>'Tabela SAC'!G137</f>
        <v>0</v>
      </c>
      <c r="D131" s="42">
        <f t="shared" si="9"/>
        <v>0</v>
      </c>
      <c r="E131" s="43">
        <f t="shared" si="10"/>
        <v>0</v>
      </c>
      <c r="F131" s="43">
        <f t="shared" ref="F131:F194" si="11">((F130+E131)*$L$8)+(F130+E131)</f>
        <v>116795.10665198378</v>
      </c>
      <c r="G131" s="32"/>
      <c r="H131" s="43">
        <f t="shared" ref="H131:H194" si="12">H130*$M$9+H130</f>
        <v>381437.48942714726</v>
      </c>
      <c r="I131" s="48">
        <f t="shared" ref="I131:I194" si="13">H131+F131</f>
        <v>498232.59607913101</v>
      </c>
    </row>
    <row r="132" spans="2:9" x14ac:dyDescent="0.35">
      <c r="B132" s="41">
        <v>131</v>
      </c>
      <c r="C132" s="42">
        <f>'Tabela SAC'!G138</f>
        <v>0</v>
      </c>
      <c r="D132" s="42">
        <f t="shared" ref="D132:D195" si="14">IF(C132,D131,0)</f>
        <v>0</v>
      </c>
      <c r="E132" s="43">
        <f t="shared" si="10"/>
        <v>0</v>
      </c>
      <c r="F132" s="43">
        <f t="shared" si="11"/>
        <v>117846.26261185163</v>
      </c>
      <c r="G132" s="32"/>
      <c r="H132" s="43">
        <f t="shared" si="12"/>
        <v>384207.18713571876</v>
      </c>
      <c r="I132" s="48">
        <f t="shared" si="13"/>
        <v>502053.44974757038</v>
      </c>
    </row>
    <row r="133" spans="2:9" x14ac:dyDescent="0.35">
      <c r="B133" s="41">
        <v>132</v>
      </c>
      <c r="C133" s="42">
        <f>'Tabela SAC'!G139</f>
        <v>0</v>
      </c>
      <c r="D133" s="42">
        <f t="shared" si="14"/>
        <v>0</v>
      </c>
      <c r="E133" s="43">
        <f t="shared" si="10"/>
        <v>0</v>
      </c>
      <c r="F133" s="43">
        <f t="shared" si="11"/>
        <v>118906.8789753583</v>
      </c>
      <c r="G133" s="32"/>
      <c r="H133" s="43">
        <f t="shared" si="12"/>
        <v>386996.99620095943</v>
      </c>
      <c r="I133" s="48">
        <f t="shared" si="13"/>
        <v>505903.87517631776</v>
      </c>
    </row>
    <row r="134" spans="2:9" x14ac:dyDescent="0.35">
      <c r="B134" s="41">
        <v>133</v>
      </c>
      <c r="C134" s="42">
        <f>'Tabela SAC'!G140</f>
        <v>0</v>
      </c>
      <c r="D134" s="42">
        <f t="shared" si="14"/>
        <v>0</v>
      </c>
      <c r="E134" s="43">
        <f t="shared" si="10"/>
        <v>0</v>
      </c>
      <c r="F134" s="43">
        <f t="shared" si="11"/>
        <v>119977.04088613653</v>
      </c>
      <c r="G134" s="32"/>
      <c r="H134" s="43">
        <f t="shared" si="12"/>
        <v>389807.06265565328</v>
      </c>
      <c r="I134" s="48">
        <f t="shared" si="13"/>
        <v>509784.10354178981</v>
      </c>
    </row>
    <row r="135" spans="2:9" x14ac:dyDescent="0.35">
      <c r="B135" s="41">
        <v>134</v>
      </c>
      <c r="C135" s="42">
        <f>'Tabela SAC'!G141</f>
        <v>0</v>
      </c>
      <c r="D135" s="42">
        <f t="shared" si="14"/>
        <v>0</v>
      </c>
      <c r="E135" s="43">
        <f t="shared" si="10"/>
        <v>0</v>
      </c>
      <c r="F135" s="43">
        <f t="shared" si="11"/>
        <v>121056.83425411176</v>
      </c>
      <c r="G135" s="32"/>
      <c r="H135" s="43">
        <f t="shared" si="12"/>
        <v>392637.53359295888</v>
      </c>
      <c r="I135" s="48">
        <f t="shared" si="13"/>
        <v>513694.36784707062</v>
      </c>
    </row>
    <row r="136" spans="2:9" x14ac:dyDescent="0.35">
      <c r="B136" s="41">
        <v>135</v>
      </c>
      <c r="C136" s="42">
        <f>'Tabela SAC'!G142</f>
        <v>0</v>
      </c>
      <c r="D136" s="42">
        <f t="shared" si="14"/>
        <v>0</v>
      </c>
      <c r="E136" s="43">
        <f t="shared" si="10"/>
        <v>0</v>
      </c>
      <c r="F136" s="43">
        <f t="shared" si="11"/>
        <v>122146.34576239876</v>
      </c>
      <c r="G136" s="32"/>
      <c r="H136" s="43">
        <f t="shared" si="12"/>
        <v>395488.55717410921</v>
      </c>
      <c r="I136" s="48">
        <f t="shared" si="13"/>
        <v>517634.90293650795</v>
      </c>
    </row>
    <row r="137" spans="2:9" x14ac:dyDescent="0.35">
      <c r="B137" s="41">
        <v>136</v>
      </c>
      <c r="C137" s="42">
        <f>'Tabela SAC'!G143</f>
        <v>0</v>
      </c>
      <c r="D137" s="42">
        <f t="shared" si="14"/>
        <v>0</v>
      </c>
      <c r="E137" s="43">
        <f t="shared" si="10"/>
        <v>0</v>
      </c>
      <c r="F137" s="43">
        <f t="shared" si="11"/>
        <v>123245.66287426035</v>
      </c>
      <c r="G137" s="32"/>
      <c r="H137" s="43">
        <f t="shared" si="12"/>
        <v>398360.28263616713</v>
      </c>
      <c r="I137" s="48">
        <f t="shared" si="13"/>
        <v>521605.94551042747</v>
      </c>
    </row>
    <row r="138" spans="2:9" x14ac:dyDescent="0.35">
      <c r="B138" s="41">
        <v>137</v>
      </c>
      <c r="C138" s="42">
        <f>'Tabela SAC'!G144</f>
        <v>0</v>
      </c>
      <c r="D138" s="42">
        <f t="shared" si="14"/>
        <v>0</v>
      </c>
      <c r="E138" s="43">
        <f t="shared" si="10"/>
        <v>0</v>
      </c>
      <c r="F138" s="43">
        <f t="shared" si="11"/>
        <v>124354.8738401287</v>
      </c>
      <c r="G138" s="32"/>
      <c r="H138" s="43">
        <f t="shared" si="12"/>
        <v>401252.86029983702</v>
      </c>
      <c r="I138" s="48">
        <f t="shared" si="13"/>
        <v>525607.73413996573</v>
      </c>
    </row>
    <row r="139" spans="2:9" x14ac:dyDescent="0.35">
      <c r="B139" s="41">
        <v>138</v>
      </c>
      <c r="C139" s="42">
        <f>'Tabela SAC'!G145</f>
        <v>0</v>
      </c>
      <c r="D139" s="42">
        <f t="shared" si="14"/>
        <v>0</v>
      </c>
      <c r="E139" s="43">
        <f t="shared" si="10"/>
        <v>0</v>
      </c>
      <c r="F139" s="43">
        <f t="shared" si="11"/>
        <v>125474.06770468985</v>
      </c>
      <c r="G139" s="32"/>
      <c r="H139" s="43">
        <f t="shared" si="12"/>
        <v>404166.44157733355</v>
      </c>
      <c r="I139" s="48">
        <f t="shared" si="13"/>
        <v>529640.50928202341</v>
      </c>
    </row>
    <row r="140" spans="2:9" x14ac:dyDescent="0.35">
      <c r="B140" s="41">
        <v>139</v>
      </c>
      <c r="C140" s="42">
        <f>'Tabela SAC'!G146</f>
        <v>0</v>
      </c>
      <c r="D140" s="42">
        <f t="shared" si="14"/>
        <v>0</v>
      </c>
      <c r="E140" s="43">
        <f t="shared" si="10"/>
        <v>0</v>
      </c>
      <c r="F140" s="43">
        <f t="shared" si="11"/>
        <v>126603.33431403205</v>
      </c>
      <c r="G140" s="32"/>
      <c r="H140" s="43">
        <f t="shared" si="12"/>
        <v>407101.17898030725</v>
      </c>
      <c r="I140" s="48">
        <f t="shared" si="13"/>
        <v>533704.5132943393</v>
      </c>
    </row>
    <row r="141" spans="2:9" x14ac:dyDescent="0.35">
      <c r="B141" s="41">
        <v>140</v>
      </c>
      <c r="C141" s="42">
        <f>'Tabela SAC'!G147</f>
        <v>0</v>
      </c>
      <c r="D141" s="42">
        <f t="shared" si="14"/>
        <v>0</v>
      </c>
      <c r="E141" s="43">
        <f t="shared" si="10"/>
        <v>0</v>
      </c>
      <c r="F141" s="43">
        <f t="shared" si="11"/>
        <v>127742.76432285833</v>
      </c>
      <c r="G141" s="32"/>
      <c r="H141" s="43">
        <f t="shared" si="12"/>
        <v>410057.22612782777</v>
      </c>
      <c r="I141" s="48">
        <f t="shared" si="13"/>
        <v>537799.99045068608</v>
      </c>
    </row>
    <row r="142" spans="2:9" x14ac:dyDescent="0.35">
      <c r="B142" s="41">
        <v>141</v>
      </c>
      <c r="C142" s="42">
        <f>'Tabela SAC'!G148</f>
        <v>0</v>
      </c>
      <c r="D142" s="42">
        <f t="shared" si="14"/>
        <v>0</v>
      </c>
      <c r="E142" s="43">
        <f t="shared" si="10"/>
        <v>0</v>
      </c>
      <c r="F142" s="43">
        <f t="shared" si="11"/>
        <v>128892.44920176406</v>
      </c>
      <c r="G142" s="32"/>
      <c r="H142" s="43">
        <f t="shared" si="12"/>
        <v>413034.73775442515</v>
      </c>
      <c r="I142" s="48">
        <f t="shared" si="13"/>
        <v>541927.18695618922</v>
      </c>
    </row>
    <row r="143" spans="2:9" x14ac:dyDescent="0.35">
      <c r="B143" s="41">
        <v>142</v>
      </c>
      <c r="C143" s="42">
        <f>'Tabela SAC'!G149</f>
        <v>0</v>
      </c>
      <c r="D143" s="42">
        <f t="shared" si="14"/>
        <v>0</v>
      </c>
      <c r="E143" s="43">
        <f t="shared" si="10"/>
        <v>0</v>
      </c>
      <c r="F143" s="43">
        <f t="shared" si="11"/>
        <v>130052.48124457993</v>
      </c>
      <c r="G143" s="32"/>
      <c r="H143" s="43">
        <f t="shared" si="12"/>
        <v>416033.86971818918</v>
      </c>
      <c r="I143" s="48">
        <f t="shared" si="13"/>
        <v>546086.35096276912</v>
      </c>
    </row>
    <row r="144" spans="2:9" x14ac:dyDescent="0.35">
      <c r="B144" s="41">
        <v>143</v>
      </c>
      <c r="C144" s="42">
        <f>'Tabela SAC'!G150</f>
        <v>0</v>
      </c>
      <c r="D144" s="42">
        <f t="shared" si="14"/>
        <v>0</v>
      </c>
      <c r="E144" s="43">
        <f t="shared" si="10"/>
        <v>0</v>
      </c>
      <c r="F144" s="43">
        <f t="shared" si="11"/>
        <v>131222.95357578114</v>
      </c>
      <c r="G144" s="32"/>
      <c r="H144" s="43">
        <f t="shared" si="12"/>
        <v>419054.7790089281</v>
      </c>
      <c r="I144" s="48">
        <f t="shared" si="13"/>
        <v>550277.7325847093</v>
      </c>
    </row>
    <row r="145" spans="2:9" x14ac:dyDescent="0.35">
      <c r="B145" s="41">
        <v>144</v>
      </c>
      <c r="C145" s="42">
        <f>'Tabela SAC'!G151</f>
        <v>0</v>
      </c>
      <c r="D145" s="42">
        <f t="shared" si="14"/>
        <v>0</v>
      </c>
      <c r="E145" s="43">
        <f t="shared" si="10"/>
        <v>0</v>
      </c>
      <c r="F145" s="43">
        <f t="shared" si="11"/>
        <v>132403.96015796316</v>
      </c>
      <c r="G145" s="32"/>
      <c r="H145" s="43">
        <f t="shared" si="12"/>
        <v>422097.62375638611</v>
      </c>
      <c r="I145" s="48">
        <f t="shared" si="13"/>
        <v>554501.58391434932</v>
      </c>
    </row>
    <row r="146" spans="2:9" x14ac:dyDescent="0.35">
      <c r="B146" s="41">
        <v>145</v>
      </c>
      <c r="C146" s="42">
        <f>'Tabela SAC'!G152</f>
        <v>0</v>
      </c>
      <c r="D146" s="42">
        <f t="shared" si="14"/>
        <v>0</v>
      </c>
      <c r="E146" s="43">
        <f t="shared" si="10"/>
        <v>0</v>
      </c>
      <c r="F146" s="43">
        <f t="shared" si="11"/>
        <v>133595.59579938481</v>
      </c>
      <c r="G146" s="32"/>
      <c r="H146" s="43">
        <f t="shared" si="12"/>
        <v>425162.56323852064</v>
      </c>
      <c r="I146" s="48">
        <f t="shared" si="13"/>
        <v>558758.15903790551</v>
      </c>
    </row>
    <row r="147" spans="2:9" x14ac:dyDescent="0.35">
      <c r="B147" s="41">
        <v>146</v>
      </c>
      <c r="C147" s="42">
        <f>'Tabela SAC'!G153</f>
        <v>0</v>
      </c>
      <c r="D147" s="42">
        <f t="shared" si="14"/>
        <v>0</v>
      </c>
      <c r="E147" s="43">
        <f t="shared" si="10"/>
        <v>0</v>
      </c>
      <c r="F147" s="43">
        <f t="shared" si="11"/>
        <v>134797.95616157926</v>
      </c>
      <c r="G147" s="32"/>
      <c r="H147" s="43">
        <f t="shared" si="12"/>
        <v>428249.75788983988</v>
      </c>
      <c r="I147" s="48">
        <f t="shared" si="13"/>
        <v>563047.71405141917</v>
      </c>
    </row>
    <row r="148" spans="2:9" x14ac:dyDescent="0.35">
      <c r="B148" s="41">
        <v>147</v>
      </c>
      <c r="C148" s="42">
        <f>'Tabela SAC'!G154</f>
        <v>0</v>
      </c>
      <c r="D148" s="42">
        <f t="shared" si="14"/>
        <v>0</v>
      </c>
      <c r="E148" s="43">
        <f t="shared" si="10"/>
        <v>0</v>
      </c>
      <c r="F148" s="43">
        <f t="shared" si="11"/>
        <v>136011.13776703348</v>
      </c>
      <c r="G148" s="32"/>
      <c r="H148" s="43">
        <f t="shared" si="12"/>
        <v>431359.36930980056</v>
      </c>
      <c r="I148" s="48">
        <f t="shared" si="13"/>
        <v>567370.5070768341</v>
      </c>
    </row>
    <row r="149" spans="2:9" x14ac:dyDescent="0.35">
      <c r="B149" s="41">
        <v>148</v>
      </c>
      <c r="C149" s="42">
        <f>'Tabela SAC'!G155</f>
        <v>0</v>
      </c>
      <c r="D149" s="42">
        <f t="shared" si="14"/>
        <v>0</v>
      </c>
      <c r="E149" s="43">
        <f t="shared" si="10"/>
        <v>0</v>
      </c>
      <c r="F149" s="43">
        <f t="shared" si="11"/>
        <v>137235.23800693676</v>
      </c>
      <c r="G149" s="32"/>
      <c r="H149" s="43">
        <f t="shared" si="12"/>
        <v>434491.56027126714</v>
      </c>
      <c r="I149" s="48">
        <f t="shared" si="13"/>
        <v>571726.79827820393</v>
      </c>
    </row>
    <row r="150" spans="2:9" x14ac:dyDescent="0.35">
      <c r="B150" s="41">
        <v>149</v>
      </c>
      <c r="C150" s="42">
        <f>'Tabela SAC'!G156</f>
        <v>0</v>
      </c>
      <c r="D150" s="42">
        <f t="shared" si="14"/>
        <v>0</v>
      </c>
      <c r="E150" s="43">
        <f t="shared" si="10"/>
        <v>0</v>
      </c>
      <c r="F150" s="43">
        <f t="shared" si="11"/>
        <v>138470.3551489992</v>
      </c>
      <c r="G150" s="32"/>
      <c r="H150" s="43">
        <f t="shared" si="12"/>
        <v>437646.49472903193</v>
      </c>
      <c r="I150" s="48">
        <f t="shared" si="13"/>
        <v>576116.84987803106</v>
      </c>
    </row>
    <row r="151" spans="2:9" x14ac:dyDescent="0.35">
      <c r="B151" s="41">
        <v>150</v>
      </c>
      <c r="C151" s="42">
        <f>'Tabela SAC'!G157</f>
        <v>0</v>
      </c>
      <c r="D151" s="42">
        <f t="shared" si="14"/>
        <v>0</v>
      </c>
      <c r="E151" s="43">
        <f t="shared" si="10"/>
        <v>0</v>
      </c>
      <c r="F151" s="43">
        <f t="shared" si="11"/>
        <v>139716.58834534019</v>
      </c>
      <c r="G151" s="32"/>
      <c r="H151" s="43">
        <f t="shared" si="12"/>
        <v>440824.3378283974</v>
      </c>
      <c r="I151" s="48">
        <f t="shared" si="13"/>
        <v>580540.92617373762</v>
      </c>
    </row>
    <row r="152" spans="2:9" x14ac:dyDescent="0.35">
      <c r="B152" s="41">
        <v>151</v>
      </c>
      <c r="C152" s="42">
        <f>'Tabela SAC'!G158</f>
        <v>0</v>
      </c>
      <c r="D152" s="42">
        <f t="shared" si="14"/>
        <v>0</v>
      </c>
      <c r="E152" s="43">
        <f t="shared" si="10"/>
        <v>0</v>
      </c>
      <c r="F152" s="43">
        <f t="shared" si="11"/>
        <v>140974.03764044825</v>
      </c>
      <c r="G152" s="32"/>
      <c r="H152" s="43">
        <f t="shared" si="12"/>
        <v>444025.25591382082</v>
      </c>
      <c r="I152" s="48">
        <f t="shared" si="13"/>
        <v>584999.29355426901</v>
      </c>
    </row>
    <row r="153" spans="2:9" x14ac:dyDescent="0.35">
      <c r="B153" s="41">
        <v>152</v>
      </c>
      <c r="C153" s="42">
        <f>'Tabela SAC'!G159</f>
        <v>0</v>
      </c>
      <c r="D153" s="42">
        <f t="shared" si="14"/>
        <v>0</v>
      </c>
      <c r="E153" s="43">
        <f t="shared" si="10"/>
        <v>0</v>
      </c>
      <c r="F153" s="43">
        <f t="shared" si="11"/>
        <v>142242.80397921227</v>
      </c>
      <c r="G153" s="32"/>
      <c r="H153" s="43">
        <f t="shared" si="12"/>
        <v>447249.41653762147</v>
      </c>
      <c r="I153" s="48">
        <f t="shared" si="13"/>
        <v>589492.22051683371</v>
      </c>
    </row>
    <row r="154" spans="2:9" x14ac:dyDescent="0.35">
      <c r="B154" s="41">
        <v>153</v>
      </c>
      <c r="C154" s="42">
        <f>'Tabela SAC'!G160</f>
        <v>0</v>
      </c>
      <c r="D154" s="42">
        <f t="shared" si="14"/>
        <v>0</v>
      </c>
      <c r="E154" s="43">
        <f t="shared" si="10"/>
        <v>0</v>
      </c>
      <c r="F154" s="43">
        <f t="shared" si="11"/>
        <v>143522.98921502518</v>
      </c>
      <c r="G154" s="32"/>
      <c r="H154" s="43">
        <f t="shared" si="12"/>
        <v>450496.98846875119</v>
      </c>
      <c r="I154" s="48">
        <f t="shared" si="13"/>
        <v>594019.97768377641</v>
      </c>
    </row>
    <row r="155" spans="2:9" x14ac:dyDescent="0.35">
      <c r="B155" s="41">
        <v>154</v>
      </c>
      <c r="C155" s="42">
        <f>'Tabela SAC'!G161</f>
        <v>0</v>
      </c>
      <c r="D155" s="42">
        <f t="shared" si="14"/>
        <v>0</v>
      </c>
      <c r="E155" s="43">
        <f t="shared" si="10"/>
        <v>0</v>
      </c>
      <c r="F155" s="43">
        <f t="shared" si="11"/>
        <v>144814.69611796041</v>
      </c>
      <c r="G155" s="32"/>
      <c r="H155" s="43">
        <f t="shared" si="12"/>
        <v>453768.14170162863</v>
      </c>
      <c r="I155" s="48">
        <f t="shared" si="13"/>
        <v>598582.83781958907</v>
      </c>
    </row>
    <row r="156" spans="2:9" x14ac:dyDescent="0.35">
      <c r="B156" s="41">
        <v>155</v>
      </c>
      <c r="C156" s="42">
        <f>'Tabela SAC'!G162</f>
        <v>0</v>
      </c>
      <c r="D156" s="42">
        <f t="shared" si="14"/>
        <v>0</v>
      </c>
      <c r="E156" s="43">
        <f t="shared" si="10"/>
        <v>0</v>
      </c>
      <c r="F156" s="43">
        <f t="shared" si="11"/>
        <v>146118.02838302206</v>
      </c>
      <c r="G156" s="32"/>
      <c r="H156" s="43">
        <f t="shared" si="12"/>
        <v>457063.04746503761</v>
      </c>
      <c r="I156" s="48">
        <f t="shared" si="13"/>
        <v>603181.07584805973</v>
      </c>
    </row>
    <row r="157" spans="2:9" x14ac:dyDescent="0.35">
      <c r="B157" s="41">
        <v>156</v>
      </c>
      <c r="C157" s="42">
        <f>'Tabela SAC'!G163</f>
        <v>0</v>
      </c>
      <c r="D157" s="42">
        <f t="shared" si="14"/>
        <v>0</v>
      </c>
      <c r="E157" s="43">
        <f t="shared" si="10"/>
        <v>0</v>
      </c>
      <c r="F157" s="43">
        <f t="shared" si="11"/>
        <v>147433.09063846926</v>
      </c>
      <c r="G157" s="32"/>
      <c r="H157" s="43">
        <f t="shared" si="12"/>
        <v>460381.87823109009</v>
      </c>
      <c r="I157" s="48">
        <f t="shared" si="13"/>
        <v>607814.96886955935</v>
      </c>
    </row>
    <row r="158" spans="2:9" x14ac:dyDescent="0.35">
      <c r="B158" s="41">
        <v>157</v>
      </c>
      <c r="C158" s="42">
        <f>'Tabela SAC'!G164</f>
        <v>0</v>
      </c>
      <c r="D158" s="42">
        <f t="shared" si="14"/>
        <v>0</v>
      </c>
      <c r="E158" s="43">
        <f t="shared" si="10"/>
        <v>0</v>
      </c>
      <c r="F158" s="43">
        <f t="shared" si="11"/>
        <v>148759.98845421549</v>
      </c>
      <c r="G158" s="32"/>
      <c r="H158" s="43">
        <f t="shared" si="12"/>
        <v>463724.80772425426</v>
      </c>
      <c r="I158" s="48">
        <f t="shared" si="13"/>
        <v>612484.79617846978</v>
      </c>
    </row>
    <row r="159" spans="2:9" x14ac:dyDescent="0.35">
      <c r="B159" s="41">
        <v>158</v>
      </c>
      <c r="C159" s="42">
        <f>'Tabela SAC'!G165</f>
        <v>0</v>
      </c>
      <c r="D159" s="42">
        <f t="shared" si="14"/>
        <v>0</v>
      </c>
      <c r="E159" s="43">
        <f t="shared" si="10"/>
        <v>0</v>
      </c>
      <c r="F159" s="43">
        <f t="shared" si="11"/>
        <v>150098.82835030343</v>
      </c>
      <c r="G159" s="32"/>
      <c r="H159" s="43">
        <f t="shared" si="12"/>
        <v>467092.01093044813</v>
      </c>
      <c r="I159" s="48">
        <f t="shared" si="13"/>
        <v>617190.83928075153</v>
      </c>
    </row>
    <row r="160" spans="2:9" x14ac:dyDescent="0.35">
      <c r="B160" s="41">
        <v>159</v>
      </c>
      <c r="C160" s="42">
        <f>'Tabela SAC'!G166</f>
        <v>0</v>
      </c>
      <c r="D160" s="42">
        <f t="shared" si="14"/>
        <v>0</v>
      </c>
      <c r="E160" s="43">
        <f t="shared" si="10"/>
        <v>0</v>
      </c>
      <c r="F160" s="43">
        <f t="shared" si="11"/>
        <v>151449.71780545617</v>
      </c>
      <c r="G160" s="32"/>
      <c r="H160" s="43">
        <f t="shared" si="12"/>
        <v>470483.66410619929</v>
      </c>
      <c r="I160" s="48">
        <f t="shared" si="13"/>
        <v>621933.38191165542</v>
      </c>
    </row>
    <row r="161" spans="2:9" x14ac:dyDescent="0.35">
      <c r="B161" s="41">
        <v>160</v>
      </c>
      <c r="C161" s="42">
        <f>'Tabela SAC'!G167</f>
        <v>0</v>
      </c>
      <c r="D161" s="42">
        <f t="shared" si="14"/>
        <v>0</v>
      </c>
      <c r="E161" s="43">
        <f t="shared" si="10"/>
        <v>0</v>
      </c>
      <c r="F161" s="43">
        <f t="shared" si="11"/>
        <v>152812.76526570527</v>
      </c>
      <c r="G161" s="32"/>
      <c r="H161" s="43">
        <f t="shared" si="12"/>
        <v>473899.94478787086</v>
      </c>
      <c r="I161" s="48">
        <f t="shared" si="13"/>
        <v>626712.71005357616</v>
      </c>
    </row>
    <row r="162" spans="2:9" x14ac:dyDescent="0.35">
      <c r="B162" s="41">
        <v>161</v>
      </c>
      <c r="C162" s="42">
        <f>'Tabela SAC'!G168</f>
        <v>0</v>
      </c>
      <c r="D162" s="42">
        <f t="shared" si="14"/>
        <v>0</v>
      </c>
      <c r="E162" s="43">
        <f t="shared" si="10"/>
        <v>0</v>
      </c>
      <c r="F162" s="43">
        <f t="shared" si="11"/>
        <v>154188.08015309661</v>
      </c>
      <c r="G162" s="32"/>
      <c r="H162" s="43">
        <f t="shared" si="12"/>
        <v>477341.03180095489</v>
      </c>
      <c r="I162" s="48">
        <f t="shared" si="13"/>
        <v>631529.11195405154</v>
      </c>
    </row>
    <row r="163" spans="2:9" x14ac:dyDescent="0.35">
      <c r="B163" s="41">
        <v>162</v>
      </c>
      <c r="C163" s="42">
        <f>'Tabela SAC'!G169</f>
        <v>0</v>
      </c>
      <c r="D163" s="42">
        <f t="shared" si="14"/>
        <v>0</v>
      </c>
      <c r="E163" s="43">
        <f t="shared" si="10"/>
        <v>0</v>
      </c>
      <c r="F163" s="43">
        <f t="shared" si="11"/>
        <v>155575.7728744745</v>
      </c>
      <c r="G163" s="32"/>
      <c r="H163" s="43">
        <f t="shared" si="12"/>
        <v>480807.10526943282</v>
      </c>
      <c r="I163" s="48">
        <f t="shared" si="13"/>
        <v>636382.87814390729</v>
      </c>
    </row>
    <row r="164" spans="2:9" x14ac:dyDescent="0.35">
      <c r="B164" s="41">
        <v>163</v>
      </c>
      <c r="C164" s="42">
        <f>'Tabela SAC'!G170</f>
        <v>0</v>
      </c>
      <c r="D164" s="42">
        <f t="shared" si="14"/>
        <v>0</v>
      </c>
      <c r="E164" s="43">
        <f t="shared" si="10"/>
        <v>0</v>
      </c>
      <c r="F164" s="43">
        <f t="shared" si="11"/>
        <v>156975.95483034477</v>
      </c>
      <c r="G164" s="32"/>
      <c r="H164" s="43">
        <f t="shared" si="12"/>
        <v>484298.34662520414</v>
      </c>
      <c r="I164" s="48">
        <f t="shared" si="13"/>
        <v>641274.30145554896</v>
      </c>
    </row>
    <row r="165" spans="2:9" x14ac:dyDescent="0.35">
      <c r="B165" s="41">
        <v>164</v>
      </c>
      <c r="C165" s="42">
        <f>'Tabela SAC'!G171</f>
        <v>0</v>
      </c>
      <c r="D165" s="42">
        <f t="shared" si="14"/>
        <v>0</v>
      </c>
      <c r="E165" s="43">
        <f t="shared" si="10"/>
        <v>0</v>
      </c>
      <c r="F165" s="43">
        <f t="shared" si="11"/>
        <v>158388.73842381788</v>
      </c>
      <c r="G165" s="32"/>
      <c r="H165" s="43">
        <f t="shared" si="12"/>
        <v>487814.93861758354</v>
      </c>
      <c r="I165" s="48">
        <f t="shared" si="13"/>
        <v>646203.67704140139</v>
      </c>
    </row>
    <row r="166" spans="2:9" x14ac:dyDescent="0.35">
      <c r="B166" s="41">
        <v>165</v>
      </c>
      <c r="C166" s="42">
        <f>'Tabela SAC'!G172</f>
        <v>0</v>
      </c>
      <c r="D166" s="42">
        <f t="shared" si="14"/>
        <v>0</v>
      </c>
      <c r="E166" s="43">
        <f t="shared" si="10"/>
        <v>0</v>
      </c>
      <c r="F166" s="43">
        <f t="shared" si="11"/>
        <v>159814.23706963225</v>
      </c>
      <c r="G166" s="32"/>
      <c r="H166" s="43">
        <f t="shared" si="12"/>
        <v>491357.06532286672</v>
      </c>
      <c r="I166" s="48">
        <f t="shared" si="13"/>
        <v>651171.30239249894</v>
      </c>
    </row>
    <row r="167" spans="2:9" x14ac:dyDescent="0.35">
      <c r="B167" s="41">
        <v>166</v>
      </c>
      <c r="C167" s="42">
        <f>'Tabela SAC'!G173</f>
        <v>0</v>
      </c>
      <c r="D167" s="42">
        <f t="shared" si="14"/>
        <v>0</v>
      </c>
      <c r="E167" s="43">
        <f t="shared" si="10"/>
        <v>0</v>
      </c>
      <c r="F167" s="43">
        <f t="shared" si="11"/>
        <v>161252.56520325894</v>
      </c>
      <c r="G167" s="32"/>
      <c r="H167" s="43">
        <f t="shared" si="12"/>
        <v>494924.91215396614</v>
      </c>
      <c r="I167" s="48">
        <f t="shared" si="13"/>
        <v>656177.47735722503</v>
      </c>
    </row>
    <row r="168" spans="2:9" x14ac:dyDescent="0.35">
      <c r="B168" s="41">
        <v>167</v>
      </c>
      <c r="C168" s="42">
        <f>'Tabela SAC'!G174</f>
        <v>0</v>
      </c>
      <c r="D168" s="42">
        <f t="shared" si="14"/>
        <v>0</v>
      </c>
      <c r="E168" s="43">
        <f t="shared" si="10"/>
        <v>0</v>
      </c>
      <c r="F168" s="43">
        <f t="shared" si="11"/>
        <v>162703.83829008829</v>
      </c>
      <c r="G168" s="32"/>
      <c r="H168" s="43">
        <f t="shared" si="12"/>
        <v>498518.66587011633</v>
      </c>
      <c r="I168" s="48">
        <f t="shared" si="13"/>
        <v>661222.50416020467</v>
      </c>
    </row>
    <row r="169" spans="2:9" x14ac:dyDescent="0.35">
      <c r="B169" s="41">
        <v>168</v>
      </c>
      <c r="C169" s="42">
        <f>'Tabela SAC'!G175</f>
        <v>0</v>
      </c>
      <c r="D169" s="42">
        <f t="shared" si="14"/>
        <v>0</v>
      </c>
      <c r="E169" s="43">
        <f t="shared" si="10"/>
        <v>0</v>
      </c>
      <c r="F169" s="43">
        <f t="shared" si="11"/>
        <v>164168.17283469907</v>
      </c>
      <c r="G169" s="32"/>
      <c r="H169" s="43">
        <f t="shared" si="12"/>
        <v>502138.51458664972</v>
      </c>
      <c r="I169" s="48">
        <f t="shared" si="13"/>
        <v>666306.68742134876</v>
      </c>
    </row>
    <row r="170" spans="2:9" x14ac:dyDescent="0.35">
      <c r="B170" s="41">
        <v>169</v>
      </c>
      <c r="C170" s="42">
        <f>'Tabela SAC'!G176</f>
        <v>0</v>
      </c>
      <c r="D170" s="42">
        <f t="shared" si="14"/>
        <v>0</v>
      </c>
      <c r="E170" s="43">
        <f t="shared" si="10"/>
        <v>0</v>
      </c>
      <c r="F170" s="43">
        <f t="shared" si="11"/>
        <v>165645.68639021137</v>
      </c>
      <c r="G170" s="32"/>
      <c r="H170" s="43">
        <f t="shared" si="12"/>
        <v>505784.64778484387</v>
      </c>
      <c r="I170" s="48">
        <f t="shared" si="13"/>
        <v>671430.33417505526</v>
      </c>
    </row>
    <row r="171" spans="2:9" x14ac:dyDescent="0.35">
      <c r="B171" s="41">
        <v>170</v>
      </c>
      <c r="C171" s="42">
        <f>'Tabela SAC'!G177</f>
        <v>0</v>
      </c>
      <c r="D171" s="42">
        <f t="shared" si="14"/>
        <v>0</v>
      </c>
      <c r="E171" s="43">
        <f t="shared" si="10"/>
        <v>0</v>
      </c>
      <c r="F171" s="43">
        <f t="shared" si="11"/>
        <v>167136.49756772327</v>
      </c>
      <c r="G171" s="32"/>
      <c r="H171" s="43">
        <f t="shared" si="12"/>
        <v>509457.25632183952</v>
      </c>
      <c r="I171" s="48">
        <f t="shared" si="13"/>
        <v>676593.75388956279</v>
      </c>
    </row>
    <row r="172" spans="2:9" x14ac:dyDescent="0.35">
      <c r="B172" s="41">
        <v>171</v>
      </c>
      <c r="C172" s="42">
        <f>'Tabela SAC'!G178</f>
        <v>0</v>
      </c>
      <c r="D172" s="42">
        <f t="shared" si="14"/>
        <v>0</v>
      </c>
      <c r="E172" s="43">
        <f t="shared" si="10"/>
        <v>0</v>
      </c>
      <c r="F172" s="43">
        <f t="shared" si="11"/>
        <v>168640.72604583279</v>
      </c>
      <c r="G172" s="32"/>
      <c r="H172" s="43">
        <f t="shared" si="12"/>
        <v>513156.5324406313</v>
      </c>
      <c r="I172" s="48">
        <f t="shared" si="13"/>
        <v>681797.25848646415</v>
      </c>
    </row>
    <row r="173" spans="2:9" x14ac:dyDescent="0.35">
      <c r="B173" s="41">
        <v>172</v>
      </c>
      <c r="C173" s="42">
        <f>'Tabela SAC'!G179</f>
        <v>0</v>
      </c>
      <c r="D173" s="42">
        <f t="shared" si="14"/>
        <v>0</v>
      </c>
      <c r="E173" s="43">
        <f t="shared" si="10"/>
        <v>0</v>
      </c>
      <c r="F173" s="43">
        <f t="shared" si="11"/>
        <v>170158.49258024528</v>
      </c>
      <c r="G173" s="32"/>
      <c r="H173" s="43">
        <f t="shared" si="12"/>
        <v>516882.6697801305</v>
      </c>
      <c r="I173" s="48">
        <f t="shared" si="13"/>
        <v>687041.16236037575</v>
      </c>
    </row>
    <row r="174" spans="2:9" x14ac:dyDescent="0.35">
      <c r="B174" s="41">
        <v>173</v>
      </c>
      <c r="C174" s="42">
        <f>'Tabela SAC'!G180</f>
        <v>0</v>
      </c>
      <c r="D174" s="42">
        <f t="shared" si="14"/>
        <v>0</v>
      </c>
      <c r="E174" s="43">
        <f t="shared" si="10"/>
        <v>0</v>
      </c>
      <c r="F174" s="43">
        <f t="shared" si="11"/>
        <v>171689.91901346747</v>
      </c>
      <c r="G174" s="32"/>
      <c r="H174" s="43">
        <f t="shared" si="12"/>
        <v>520635.86338530126</v>
      </c>
      <c r="I174" s="48">
        <f t="shared" si="13"/>
        <v>692325.7823987687</v>
      </c>
    </row>
    <row r="175" spans="2:9" x14ac:dyDescent="0.35">
      <c r="B175" s="41">
        <v>174</v>
      </c>
      <c r="C175" s="42">
        <f>'Tabela SAC'!G181</f>
        <v>0</v>
      </c>
      <c r="D175" s="42">
        <f t="shared" si="14"/>
        <v>0</v>
      </c>
      <c r="E175" s="43">
        <f t="shared" si="10"/>
        <v>0</v>
      </c>
      <c r="F175" s="43">
        <f t="shared" si="11"/>
        <v>173235.12828458869</v>
      </c>
      <c r="G175" s="32"/>
      <c r="H175" s="43">
        <f t="shared" si="12"/>
        <v>524416.30971737008</v>
      </c>
      <c r="I175" s="48">
        <f t="shared" si="13"/>
        <v>697651.43800195877</v>
      </c>
    </row>
    <row r="176" spans="2:9" x14ac:dyDescent="0.35">
      <c r="B176" s="41">
        <v>175</v>
      </c>
      <c r="C176" s="42">
        <f>'Tabela SAC'!G182</f>
        <v>0</v>
      </c>
      <c r="D176" s="42">
        <f t="shared" si="14"/>
        <v>0</v>
      </c>
      <c r="E176" s="43">
        <f t="shared" si="10"/>
        <v>0</v>
      </c>
      <c r="F176" s="43">
        <f t="shared" si="11"/>
        <v>174794.24443914997</v>
      </c>
      <c r="G176" s="32"/>
      <c r="H176" s="43">
        <f t="shared" si="12"/>
        <v>528224.20666410984</v>
      </c>
      <c r="I176" s="48">
        <f t="shared" si="13"/>
        <v>703018.45110325981</v>
      </c>
    </row>
    <row r="177" spans="2:9" x14ac:dyDescent="0.35">
      <c r="B177" s="41">
        <v>176</v>
      </c>
      <c r="C177" s="42">
        <f>'Tabela SAC'!G183</f>
        <v>0</v>
      </c>
      <c r="D177" s="42">
        <f t="shared" si="14"/>
        <v>0</v>
      </c>
      <c r="E177" s="43">
        <f t="shared" si="10"/>
        <v>0</v>
      </c>
      <c r="F177" s="43">
        <f t="shared" si="11"/>
        <v>176367.39263910233</v>
      </c>
      <c r="G177" s="32"/>
      <c r="H177" s="43">
        <f t="shared" si="12"/>
        <v>532059.75355019805</v>
      </c>
      <c r="I177" s="48">
        <f t="shared" si="13"/>
        <v>708427.14618930034</v>
      </c>
    </row>
    <row r="178" spans="2:9" x14ac:dyDescent="0.35">
      <c r="B178" s="41">
        <v>177</v>
      </c>
      <c r="C178" s="42">
        <f>'Tabela SAC'!G184</f>
        <v>0</v>
      </c>
      <c r="D178" s="42">
        <f t="shared" si="14"/>
        <v>0</v>
      </c>
      <c r="E178" s="43">
        <f t="shared" si="10"/>
        <v>0</v>
      </c>
      <c r="F178" s="43">
        <f t="shared" si="11"/>
        <v>177954.69917285425</v>
      </c>
      <c r="G178" s="32"/>
      <c r="H178" s="43">
        <f t="shared" si="12"/>
        <v>535923.15114765044</v>
      </c>
      <c r="I178" s="48">
        <f t="shared" si="13"/>
        <v>713877.85032050475</v>
      </c>
    </row>
    <row r="179" spans="2:9" x14ac:dyDescent="0.35">
      <c r="B179" s="41">
        <v>178</v>
      </c>
      <c r="C179" s="42">
        <f>'Tabela SAC'!G185</f>
        <v>0</v>
      </c>
      <c r="D179" s="42">
        <f t="shared" si="14"/>
        <v>0</v>
      </c>
      <c r="E179" s="43">
        <f t="shared" si="10"/>
        <v>0</v>
      </c>
      <c r="F179" s="43">
        <f t="shared" si="11"/>
        <v>179556.29146540994</v>
      </c>
      <c r="G179" s="32"/>
      <c r="H179" s="43">
        <f t="shared" si="12"/>
        <v>539814.60168633063</v>
      </c>
      <c r="I179" s="48">
        <f t="shared" si="13"/>
        <v>719370.89315174054</v>
      </c>
    </row>
    <row r="180" spans="2:9" x14ac:dyDescent="0.35">
      <c r="B180" s="41">
        <v>179</v>
      </c>
      <c r="C180" s="42">
        <f>'Tabela SAC'!G186</f>
        <v>0</v>
      </c>
      <c r="D180" s="42">
        <f t="shared" si="14"/>
        <v>0</v>
      </c>
      <c r="E180" s="43">
        <f t="shared" si="10"/>
        <v>0</v>
      </c>
      <c r="F180" s="43">
        <f t="shared" si="11"/>
        <v>181172.29808859865</v>
      </c>
      <c r="G180" s="32"/>
      <c r="H180" s="43">
        <f t="shared" si="12"/>
        <v>543734.30886453565</v>
      </c>
      <c r="I180" s="48">
        <f t="shared" si="13"/>
        <v>724906.60695313429</v>
      </c>
    </row>
    <row r="181" spans="2:9" x14ac:dyDescent="0.35">
      <c r="B181" s="41">
        <v>180</v>
      </c>
      <c r="C181" s="42">
        <f>'Tabela SAC'!G187</f>
        <v>0</v>
      </c>
      <c r="D181" s="42">
        <f t="shared" si="14"/>
        <v>0</v>
      </c>
      <c r="E181" s="43">
        <f t="shared" si="10"/>
        <v>0</v>
      </c>
      <c r="F181" s="43">
        <f t="shared" si="11"/>
        <v>182802.84877139603</v>
      </c>
      <c r="G181" s="32"/>
      <c r="H181" s="43">
        <f t="shared" si="12"/>
        <v>547682.47785965865</v>
      </c>
      <c r="I181" s="48">
        <f t="shared" si="13"/>
        <v>730485.32663105475</v>
      </c>
    </row>
    <row r="182" spans="2:9" x14ac:dyDescent="0.35">
      <c r="B182" s="41">
        <v>181</v>
      </c>
      <c r="C182" s="42">
        <f>'Tabela SAC'!G188</f>
        <v>0</v>
      </c>
      <c r="D182" s="42">
        <f t="shared" si="14"/>
        <v>0</v>
      </c>
      <c r="E182" s="43">
        <f t="shared" si="10"/>
        <v>0</v>
      </c>
      <c r="F182" s="43">
        <f t="shared" si="11"/>
        <v>184448.0744103386</v>
      </c>
      <c r="G182" s="32"/>
      <c r="H182" s="43">
        <f t="shared" si="12"/>
        <v>551659.31533892895</v>
      </c>
      <c r="I182" s="48">
        <f t="shared" si="13"/>
        <v>736107.3897492676</v>
      </c>
    </row>
    <row r="183" spans="2:9" x14ac:dyDescent="0.35">
      <c r="B183" s="41">
        <v>182</v>
      </c>
      <c r="C183" s="42">
        <f>'Tabela SAC'!G189</f>
        <v>0</v>
      </c>
      <c r="D183" s="42">
        <f t="shared" si="14"/>
        <v>0</v>
      </c>
      <c r="E183" s="43">
        <f t="shared" si="10"/>
        <v>0</v>
      </c>
      <c r="F183" s="43">
        <f t="shared" si="11"/>
        <v>186108.10708003165</v>
      </c>
      <c r="G183" s="32"/>
      <c r="H183" s="43">
        <f t="shared" si="12"/>
        <v>555665.0294702301</v>
      </c>
      <c r="I183" s="48">
        <f t="shared" si="13"/>
        <v>741773.13655026176</v>
      </c>
    </row>
    <row r="184" spans="2:9" x14ac:dyDescent="0.35">
      <c r="B184" s="41">
        <v>183</v>
      </c>
      <c r="C184" s="42">
        <f>'Tabela SAC'!G190</f>
        <v>0</v>
      </c>
      <c r="D184" s="42">
        <f t="shared" si="14"/>
        <v>0</v>
      </c>
      <c r="E184" s="43">
        <f t="shared" si="10"/>
        <v>0</v>
      </c>
      <c r="F184" s="43">
        <f t="shared" si="11"/>
        <v>187783.08004375195</v>
      </c>
      <c r="G184" s="32"/>
      <c r="H184" s="43">
        <f t="shared" si="12"/>
        <v>559699.8299329963</v>
      </c>
      <c r="I184" s="48">
        <f t="shared" si="13"/>
        <v>747482.90997674828</v>
      </c>
    </row>
    <row r="185" spans="2:9" x14ac:dyDescent="0.35">
      <c r="B185" s="41">
        <v>184</v>
      </c>
      <c r="C185" s="42">
        <f>'Tabela SAC'!G191</f>
        <v>0</v>
      </c>
      <c r="D185" s="42">
        <f t="shared" si="14"/>
        <v>0</v>
      </c>
      <c r="E185" s="43">
        <f t="shared" si="10"/>
        <v>0</v>
      </c>
      <c r="F185" s="43">
        <f t="shared" si="11"/>
        <v>189473.12776414573</v>
      </c>
      <c r="G185" s="32"/>
      <c r="H185" s="43">
        <f t="shared" si="12"/>
        <v>563763.92792918801</v>
      </c>
      <c r="I185" s="48">
        <f t="shared" si="13"/>
        <v>753237.05569333374</v>
      </c>
    </row>
    <row r="186" spans="2:9" x14ac:dyDescent="0.35">
      <c r="B186" s="41">
        <v>185</v>
      </c>
      <c r="C186" s="42">
        <f>'Tabela SAC'!G192</f>
        <v>0</v>
      </c>
      <c r="D186" s="42">
        <f t="shared" si="14"/>
        <v>0</v>
      </c>
      <c r="E186" s="43">
        <f t="shared" si="10"/>
        <v>0</v>
      </c>
      <c r="F186" s="43">
        <f t="shared" si="11"/>
        <v>191178.38591402303</v>
      </c>
      <c r="G186" s="32"/>
      <c r="H186" s="43">
        <f t="shared" si="12"/>
        <v>567857.53619434778</v>
      </c>
      <c r="I186" s="48">
        <f t="shared" si="13"/>
        <v>759035.92210837081</v>
      </c>
    </row>
    <row r="187" spans="2:9" x14ac:dyDescent="0.35">
      <c r="B187" s="41">
        <v>186</v>
      </c>
      <c r="C187" s="42">
        <f>'Tabela SAC'!G193</f>
        <v>0</v>
      </c>
      <c r="D187" s="42">
        <f t="shared" si="14"/>
        <v>0</v>
      </c>
      <c r="E187" s="43">
        <f t="shared" ref="E187:E250" si="15">D187-C187</f>
        <v>0</v>
      </c>
      <c r="F187" s="43">
        <f t="shared" si="11"/>
        <v>192898.99138724923</v>
      </c>
      <c r="G187" s="32"/>
      <c r="H187" s="43">
        <f t="shared" si="12"/>
        <v>571980.86900873529</v>
      </c>
      <c r="I187" s="48">
        <f t="shared" si="13"/>
        <v>764879.86039598449</v>
      </c>
    </row>
    <row r="188" spans="2:9" x14ac:dyDescent="0.35">
      <c r="B188" s="41">
        <v>187</v>
      </c>
      <c r="C188" s="42">
        <f>'Tabela SAC'!G194</f>
        <v>0</v>
      </c>
      <c r="D188" s="42">
        <f t="shared" si="14"/>
        <v>0</v>
      </c>
      <c r="E188" s="43">
        <f t="shared" si="15"/>
        <v>0</v>
      </c>
      <c r="F188" s="43">
        <f t="shared" si="11"/>
        <v>194635.08230973448</v>
      </c>
      <c r="G188" s="32"/>
      <c r="H188" s="43">
        <f t="shared" si="12"/>
        <v>576134.14220854442</v>
      </c>
      <c r="I188" s="48">
        <f t="shared" si="13"/>
        <v>770769.22451827885</v>
      </c>
    </row>
    <row r="189" spans="2:9" x14ac:dyDescent="0.35">
      <c r="B189" s="41">
        <v>188</v>
      </c>
      <c r="C189" s="42">
        <f>'Tabela SAC'!G195</f>
        <v>0</v>
      </c>
      <c r="D189" s="42">
        <f t="shared" si="14"/>
        <v>0</v>
      </c>
      <c r="E189" s="43">
        <f t="shared" si="15"/>
        <v>0</v>
      </c>
      <c r="F189" s="43">
        <f t="shared" si="11"/>
        <v>196386.79805052211</v>
      </c>
      <c r="G189" s="32"/>
      <c r="H189" s="43">
        <f t="shared" si="12"/>
        <v>580317.57319720078</v>
      </c>
      <c r="I189" s="48">
        <f t="shared" si="13"/>
        <v>776704.37124772288</v>
      </c>
    </row>
    <row r="190" spans="2:9" x14ac:dyDescent="0.35">
      <c r="B190" s="41">
        <v>189</v>
      </c>
      <c r="C190" s="42">
        <f>'Tabela SAC'!G196</f>
        <v>0</v>
      </c>
      <c r="D190" s="42">
        <f t="shared" si="14"/>
        <v>0</v>
      </c>
      <c r="E190" s="43">
        <f t="shared" si="15"/>
        <v>0</v>
      </c>
      <c r="F190" s="43">
        <f t="shared" si="11"/>
        <v>198154.27923297681</v>
      </c>
      <c r="G190" s="32"/>
      <c r="H190" s="43">
        <f t="shared" si="12"/>
        <v>584531.3809567421</v>
      </c>
      <c r="I190" s="48">
        <f t="shared" si="13"/>
        <v>782685.66018971894</v>
      </c>
    </row>
    <row r="191" spans="2:9" x14ac:dyDescent="0.35">
      <c r="B191" s="41">
        <v>190</v>
      </c>
      <c r="C191" s="42">
        <f>'Tabela SAC'!G197</f>
        <v>0</v>
      </c>
      <c r="D191" s="42">
        <f t="shared" si="14"/>
        <v>0</v>
      </c>
      <c r="E191" s="43">
        <f t="shared" si="15"/>
        <v>0</v>
      </c>
      <c r="F191" s="43">
        <f t="shared" si="11"/>
        <v>199937.6677460736</v>
      </c>
      <c r="G191" s="32"/>
      <c r="H191" s="43">
        <f t="shared" si="12"/>
        <v>588775.78605928051</v>
      </c>
      <c r="I191" s="48">
        <f t="shared" si="13"/>
        <v>788713.45380535407</v>
      </c>
    </row>
    <row r="192" spans="2:9" x14ac:dyDescent="0.35">
      <c r="B192" s="41">
        <v>191</v>
      </c>
      <c r="C192" s="42">
        <f>'Tabela SAC'!G198</f>
        <v>0</v>
      </c>
      <c r="D192" s="42">
        <f t="shared" si="14"/>
        <v>0</v>
      </c>
      <c r="E192" s="43">
        <f t="shared" si="15"/>
        <v>0</v>
      </c>
      <c r="F192" s="43">
        <f t="shared" si="11"/>
        <v>201737.10675578826</v>
      </c>
      <c r="G192" s="32"/>
      <c r="H192" s="43">
        <f t="shared" si="12"/>
        <v>593051.01067854872</v>
      </c>
      <c r="I192" s="48">
        <f t="shared" si="13"/>
        <v>794788.11743433704</v>
      </c>
    </row>
    <row r="193" spans="2:9" x14ac:dyDescent="0.35">
      <c r="B193" s="41">
        <v>192</v>
      </c>
      <c r="C193" s="42">
        <f>'Tabela SAC'!G199</f>
        <v>0</v>
      </c>
      <c r="D193" s="42">
        <f t="shared" si="14"/>
        <v>0</v>
      </c>
      <c r="E193" s="43">
        <f t="shared" si="15"/>
        <v>0</v>
      </c>
      <c r="F193" s="43">
        <f t="shared" si="11"/>
        <v>203552.74071659037</v>
      </c>
      <c r="G193" s="32"/>
      <c r="H193" s="43">
        <f t="shared" si="12"/>
        <v>597357.27860152931</v>
      </c>
      <c r="I193" s="48">
        <f t="shared" si="13"/>
        <v>800910.01931811962</v>
      </c>
    </row>
    <row r="194" spans="2:9" x14ac:dyDescent="0.35">
      <c r="B194" s="41">
        <v>193</v>
      </c>
      <c r="C194" s="42">
        <f>'Tabela SAC'!G200</f>
        <v>0</v>
      </c>
      <c r="D194" s="42">
        <f t="shared" si="14"/>
        <v>0</v>
      </c>
      <c r="E194" s="43">
        <f t="shared" si="15"/>
        <v>0</v>
      </c>
      <c r="F194" s="43">
        <f t="shared" si="11"/>
        <v>205384.71538303967</v>
      </c>
      <c r="G194" s="32"/>
      <c r="H194" s="43">
        <f t="shared" si="12"/>
        <v>601694.81524016953</v>
      </c>
      <c r="I194" s="48">
        <f t="shared" si="13"/>
        <v>807079.5306232092</v>
      </c>
    </row>
    <row r="195" spans="2:9" x14ac:dyDescent="0.35">
      <c r="B195" s="41">
        <v>194</v>
      </c>
      <c r="C195" s="42">
        <f>'Tabela SAC'!G201</f>
        <v>0</v>
      </c>
      <c r="D195" s="42">
        <f t="shared" si="14"/>
        <v>0</v>
      </c>
      <c r="E195" s="43">
        <f t="shared" si="15"/>
        <v>0</v>
      </c>
      <c r="F195" s="43">
        <f t="shared" ref="F195:F258" si="16">((F194+E195)*$L$8)+(F194+E195)</f>
        <v>207233.17782148701</v>
      </c>
      <c r="G195" s="32"/>
      <c r="H195" s="43">
        <f t="shared" ref="H195:H258" si="17">H194*$M$9+H194</f>
        <v>606063.8476431797</v>
      </c>
      <c r="I195" s="48">
        <f t="shared" ref="I195:I258" si="18">H195+F195</f>
        <v>813297.02546466677</v>
      </c>
    </row>
    <row r="196" spans="2:9" x14ac:dyDescent="0.35">
      <c r="B196" s="41">
        <v>195</v>
      </c>
      <c r="C196" s="42">
        <f>'Tabela SAC'!G202</f>
        <v>0</v>
      </c>
      <c r="D196" s="42">
        <f t="shared" ref="D196:D259" si="19">IF(C196,D195,0)</f>
        <v>0</v>
      </c>
      <c r="E196" s="43">
        <f t="shared" si="15"/>
        <v>0</v>
      </c>
      <c r="F196" s="43">
        <f t="shared" si="16"/>
        <v>209098.27642188041</v>
      </c>
      <c r="G196" s="32"/>
      <c r="H196" s="43">
        <f t="shared" si="17"/>
        <v>610464.6045079187</v>
      </c>
      <c r="I196" s="48">
        <f t="shared" si="18"/>
        <v>819562.88092979905</v>
      </c>
    </row>
    <row r="197" spans="2:9" x14ac:dyDescent="0.35">
      <c r="B197" s="41">
        <v>196</v>
      </c>
      <c r="C197" s="42">
        <f>'Tabela SAC'!G203</f>
        <v>0</v>
      </c>
      <c r="D197" s="42">
        <f t="shared" si="19"/>
        <v>0</v>
      </c>
      <c r="E197" s="43">
        <f t="shared" si="15"/>
        <v>0</v>
      </c>
      <c r="F197" s="43">
        <f t="shared" si="16"/>
        <v>210980.16090967733</v>
      </c>
      <c r="G197" s="32"/>
      <c r="H197" s="43">
        <f t="shared" si="17"/>
        <v>614897.31619236502</v>
      </c>
      <c r="I197" s="48">
        <f t="shared" si="18"/>
        <v>825877.47710204241</v>
      </c>
    </row>
    <row r="198" spans="2:9" x14ac:dyDescent="0.35">
      <c r="B198" s="41">
        <v>197</v>
      </c>
      <c r="C198" s="42">
        <f>'Tabela SAC'!G204</f>
        <v>0</v>
      </c>
      <c r="D198" s="42">
        <f t="shared" si="19"/>
        <v>0</v>
      </c>
      <c r="E198" s="43">
        <f t="shared" si="15"/>
        <v>0</v>
      </c>
      <c r="F198" s="43">
        <f t="shared" si="16"/>
        <v>212878.98235786441</v>
      </c>
      <c r="G198" s="32"/>
      <c r="H198" s="43">
        <f t="shared" si="17"/>
        <v>619362.21472717472</v>
      </c>
      <c r="I198" s="48">
        <f t="shared" si="18"/>
        <v>832241.19708503911</v>
      </c>
    </row>
    <row r="199" spans="2:9" x14ac:dyDescent="0.35">
      <c r="B199" s="41">
        <v>198</v>
      </c>
      <c r="C199" s="42">
        <f>'Tabela SAC'!G205</f>
        <v>0</v>
      </c>
      <c r="D199" s="42">
        <f t="shared" si="19"/>
        <v>0</v>
      </c>
      <c r="E199" s="43">
        <f t="shared" si="15"/>
        <v>0</v>
      </c>
      <c r="F199" s="43">
        <f t="shared" si="16"/>
        <v>214794.8931990852</v>
      </c>
      <c r="G199" s="32"/>
      <c r="H199" s="43">
        <f t="shared" si="17"/>
        <v>623859.5338278272</v>
      </c>
      <c r="I199" s="48">
        <f t="shared" si="18"/>
        <v>838654.42702691234</v>
      </c>
    </row>
    <row r="200" spans="2:9" x14ac:dyDescent="0.35">
      <c r="B200" s="41">
        <v>199</v>
      </c>
      <c r="C200" s="42">
        <f>'Tabela SAC'!G206</f>
        <v>0</v>
      </c>
      <c r="D200" s="42">
        <f t="shared" si="19"/>
        <v>0</v>
      </c>
      <c r="E200" s="43">
        <f t="shared" si="15"/>
        <v>0</v>
      </c>
      <c r="F200" s="43">
        <f t="shared" si="16"/>
        <v>216728.04723787698</v>
      </c>
      <c r="G200" s="32"/>
      <c r="H200" s="43">
        <f t="shared" si="17"/>
        <v>628389.50890685897</v>
      </c>
      <c r="I200" s="48">
        <f t="shared" si="18"/>
        <v>845117.55614473601</v>
      </c>
    </row>
    <row r="201" spans="2:9" x14ac:dyDescent="0.35">
      <c r="B201" s="41">
        <v>200</v>
      </c>
      <c r="C201" s="42">
        <f>'Tabela SAC'!G207</f>
        <v>0</v>
      </c>
      <c r="D201" s="42">
        <f t="shared" si="19"/>
        <v>0</v>
      </c>
      <c r="E201" s="43">
        <f t="shared" si="15"/>
        <v>0</v>
      </c>
      <c r="F201" s="43">
        <f t="shared" si="16"/>
        <v>218678.59966301787</v>
      </c>
      <c r="G201" s="32"/>
      <c r="H201" s="43">
        <f t="shared" si="17"/>
        <v>632952.37708618643</v>
      </c>
      <c r="I201" s="48">
        <f t="shared" si="18"/>
        <v>851630.97674920433</v>
      </c>
    </row>
    <row r="202" spans="2:9" x14ac:dyDescent="0.35">
      <c r="B202" s="41">
        <v>201</v>
      </c>
      <c r="C202" s="42">
        <f>'Tabela SAC'!G208</f>
        <v>0</v>
      </c>
      <c r="D202" s="42">
        <f t="shared" si="19"/>
        <v>0</v>
      </c>
      <c r="E202" s="43">
        <f t="shared" si="15"/>
        <v>0</v>
      </c>
      <c r="F202" s="43">
        <f t="shared" si="16"/>
        <v>220646.70705998503</v>
      </c>
      <c r="G202" s="32"/>
      <c r="H202" s="43">
        <f t="shared" si="17"/>
        <v>637548.3772095181</v>
      </c>
      <c r="I202" s="48">
        <f t="shared" si="18"/>
        <v>858195.08426950313</v>
      </c>
    </row>
    <row r="203" spans="2:9" x14ac:dyDescent="0.35">
      <c r="B203" s="41">
        <v>202</v>
      </c>
      <c r="C203" s="42">
        <f>'Tabela SAC'!G209</f>
        <v>0</v>
      </c>
      <c r="D203" s="42">
        <f t="shared" si="19"/>
        <v>0</v>
      </c>
      <c r="E203" s="43">
        <f t="shared" si="15"/>
        <v>0</v>
      </c>
      <c r="F203" s="43">
        <f t="shared" si="16"/>
        <v>222632.52742352488</v>
      </c>
      <c r="G203" s="32"/>
      <c r="H203" s="43">
        <f t="shared" si="17"/>
        <v>642177.74985485675</v>
      </c>
      <c r="I203" s="48">
        <f t="shared" si="18"/>
        <v>864810.27727838163</v>
      </c>
    </row>
    <row r="204" spans="2:9" x14ac:dyDescent="0.35">
      <c r="B204" s="41">
        <v>203</v>
      </c>
      <c r="C204" s="42">
        <f>'Tabela SAC'!G210</f>
        <v>0</v>
      </c>
      <c r="D204" s="42">
        <f t="shared" si="19"/>
        <v>0</v>
      </c>
      <c r="E204" s="43">
        <f t="shared" si="15"/>
        <v>0</v>
      </c>
      <c r="F204" s="43">
        <f t="shared" si="16"/>
        <v>224636.2201703366</v>
      </c>
      <c r="G204" s="32"/>
      <c r="H204" s="43">
        <f t="shared" si="17"/>
        <v>646840.73734709248</v>
      </c>
      <c r="I204" s="48">
        <f t="shared" si="18"/>
        <v>871476.95751742902</v>
      </c>
    </row>
    <row r="205" spans="2:9" x14ac:dyDescent="0.35">
      <c r="B205" s="41">
        <v>204</v>
      </c>
      <c r="C205" s="42">
        <f>'Tabela SAC'!G211</f>
        <v>0</v>
      </c>
      <c r="D205" s="42">
        <f t="shared" si="19"/>
        <v>0</v>
      </c>
      <c r="E205" s="43">
        <f t="shared" si="15"/>
        <v>0</v>
      </c>
      <c r="F205" s="43">
        <f t="shared" si="16"/>
        <v>226657.94615186963</v>
      </c>
      <c r="G205" s="32"/>
      <c r="H205" s="43">
        <f t="shared" si="17"/>
        <v>651537.58377068746</v>
      </c>
      <c r="I205" s="48">
        <f t="shared" si="18"/>
        <v>878195.52992255706</v>
      </c>
    </row>
    <row r="206" spans="2:9" x14ac:dyDescent="0.35">
      <c r="B206" s="41">
        <v>205</v>
      </c>
      <c r="C206" s="42">
        <f>'Tabela SAC'!G212</f>
        <v>0</v>
      </c>
      <c r="D206" s="42">
        <f t="shared" si="19"/>
        <v>0</v>
      </c>
      <c r="E206" s="43">
        <f t="shared" si="15"/>
        <v>0</v>
      </c>
      <c r="F206" s="43">
        <f t="shared" si="16"/>
        <v>228697.86766723645</v>
      </c>
      <c r="G206" s="32"/>
      <c r="H206" s="43">
        <f t="shared" si="17"/>
        <v>656268.53498245229</v>
      </c>
      <c r="I206" s="48">
        <f t="shared" si="18"/>
        <v>884966.40264968877</v>
      </c>
    </row>
    <row r="207" spans="2:9" x14ac:dyDescent="0.35">
      <c r="B207" s="41">
        <v>206</v>
      </c>
      <c r="C207" s="42">
        <f>'Tabela SAC'!G213</f>
        <v>0</v>
      </c>
      <c r="D207" s="42">
        <f t="shared" si="19"/>
        <v>0</v>
      </c>
      <c r="E207" s="43">
        <f t="shared" si="15"/>
        <v>0</v>
      </c>
      <c r="F207" s="43">
        <f t="shared" si="16"/>
        <v>230756.14847624159</v>
      </c>
      <c r="G207" s="32"/>
      <c r="H207" s="43">
        <f t="shared" si="17"/>
        <v>661033.83862441545</v>
      </c>
      <c r="I207" s="48">
        <f t="shared" si="18"/>
        <v>891789.98710065708</v>
      </c>
    </row>
    <row r="208" spans="2:9" x14ac:dyDescent="0.35">
      <c r="B208" s="41">
        <v>207</v>
      </c>
      <c r="C208" s="42">
        <f>'Tabela SAC'!G214</f>
        <v>0</v>
      </c>
      <c r="D208" s="42">
        <f t="shared" si="19"/>
        <v>0</v>
      </c>
      <c r="E208" s="43">
        <f t="shared" si="15"/>
        <v>0</v>
      </c>
      <c r="F208" s="43">
        <f t="shared" si="16"/>
        <v>232832.95381252776</v>
      </c>
      <c r="G208" s="32"/>
      <c r="H208" s="43">
        <f t="shared" si="17"/>
        <v>665833.74413678632</v>
      </c>
      <c r="I208" s="48">
        <f t="shared" si="18"/>
        <v>898666.69794931402</v>
      </c>
    </row>
    <row r="209" spans="2:9" x14ac:dyDescent="0.35">
      <c r="B209" s="41">
        <v>208</v>
      </c>
      <c r="C209" s="42">
        <f>'Tabela SAC'!G215</f>
        <v>0</v>
      </c>
      <c r="D209" s="42">
        <f t="shared" si="19"/>
        <v>0</v>
      </c>
      <c r="E209" s="43">
        <f t="shared" si="15"/>
        <v>0</v>
      </c>
      <c r="F209" s="43">
        <f t="shared" si="16"/>
        <v>234928.45039684052</v>
      </c>
      <c r="G209" s="32"/>
      <c r="H209" s="43">
        <f t="shared" si="17"/>
        <v>670668.5027710119</v>
      </c>
      <c r="I209" s="48">
        <f t="shared" si="18"/>
        <v>905596.95316785248</v>
      </c>
    </row>
    <row r="210" spans="2:9" x14ac:dyDescent="0.35">
      <c r="B210" s="41">
        <v>209</v>
      </c>
      <c r="C210" s="42">
        <f>'Tabela SAC'!G216</f>
        <v>0</v>
      </c>
      <c r="D210" s="42">
        <f t="shared" si="19"/>
        <v>0</v>
      </c>
      <c r="E210" s="43">
        <f t="shared" si="15"/>
        <v>0</v>
      </c>
      <c r="F210" s="43">
        <f t="shared" si="16"/>
        <v>237042.80645041208</v>
      </c>
      <c r="G210" s="32"/>
      <c r="H210" s="43">
        <f t="shared" si="17"/>
        <v>675538.36760292889</v>
      </c>
      <c r="I210" s="48">
        <f t="shared" si="18"/>
        <v>912581.17405334092</v>
      </c>
    </row>
    <row r="211" spans="2:9" x14ac:dyDescent="0.35">
      <c r="B211" s="41">
        <v>210</v>
      </c>
      <c r="C211" s="42">
        <f>'Tabela SAC'!G217</f>
        <v>0</v>
      </c>
      <c r="D211" s="42">
        <f t="shared" si="19"/>
        <v>0</v>
      </c>
      <c r="E211" s="43">
        <f t="shared" si="15"/>
        <v>0</v>
      </c>
      <c r="F211" s="43">
        <f t="shared" si="16"/>
        <v>239176.19170846581</v>
      </c>
      <c r="G211" s="32"/>
      <c r="H211" s="43">
        <f t="shared" si="17"/>
        <v>680443.59354601055</v>
      </c>
      <c r="I211" s="48">
        <f t="shared" si="18"/>
        <v>919619.78525447636</v>
      </c>
    </row>
    <row r="212" spans="2:9" x14ac:dyDescent="0.35">
      <c r="B212" s="41">
        <v>211</v>
      </c>
      <c r="C212" s="42">
        <f>'Tabela SAC'!G218</f>
        <v>0</v>
      </c>
      <c r="D212" s="42">
        <f t="shared" si="19"/>
        <v>0</v>
      </c>
      <c r="E212" s="43">
        <f t="shared" si="15"/>
        <v>0</v>
      </c>
      <c r="F212" s="43">
        <f t="shared" si="16"/>
        <v>241328.77743384198</v>
      </c>
      <c r="G212" s="32"/>
      <c r="H212" s="43">
        <f t="shared" si="17"/>
        <v>685384.43736471049</v>
      </c>
      <c r="I212" s="48">
        <f t="shared" si="18"/>
        <v>926713.21479855245</v>
      </c>
    </row>
    <row r="213" spans="2:9" x14ac:dyDescent="0.35">
      <c r="B213" s="41">
        <v>212</v>
      </c>
      <c r="C213" s="42">
        <f>'Tabela SAC'!G219</f>
        <v>0</v>
      </c>
      <c r="D213" s="42">
        <f t="shared" si="19"/>
        <v>0</v>
      </c>
      <c r="E213" s="43">
        <f t="shared" si="15"/>
        <v>0</v>
      </c>
      <c r="F213" s="43">
        <f t="shared" si="16"/>
        <v>243500.73643074656</v>
      </c>
      <c r="G213" s="32"/>
      <c r="H213" s="43">
        <f t="shared" si="17"/>
        <v>690361.15768790303</v>
      </c>
      <c r="I213" s="48">
        <f t="shared" si="18"/>
        <v>933861.89411864965</v>
      </c>
    </row>
    <row r="214" spans="2:9" x14ac:dyDescent="0.35">
      <c r="B214" s="41">
        <v>213</v>
      </c>
      <c r="C214" s="42">
        <f>'Tabela SAC'!G220</f>
        <v>0</v>
      </c>
      <c r="D214" s="42">
        <f t="shared" si="19"/>
        <v>0</v>
      </c>
      <c r="E214" s="43">
        <f t="shared" si="15"/>
        <v>0</v>
      </c>
      <c r="F214" s="43">
        <f t="shared" si="16"/>
        <v>245692.24305862328</v>
      </c>
      <c r="G214" s="32"/>
      <c r="H214" s="43">
        <f t="shared" si="17"/>
        <v>695374.01502242091</v>
      </c>
      <c r="I214" s="48">
        <f t="shared" si="18"/>
        <v>941066.25808104419</v>
      </c>
    </row>
    <row r="215" spans="2:9" x14ac:dyDescent="0.35">
      <c r="B215" s="41">
        <v>214</v>
      </c>
      <c r="C215" s="42">
        <f>'Tabela SAC'!G221</f>
        <v>0</v>
      </c>
      <c r="D215" s="42">
        <f t="shared" si="19"/>
        <v>0</v>
      </c>
      <c r="E215" s="43">
        <f t="shared" si="15"/>
        <v>0</v>
      </c>
      <c r="F215" s="43">
        <f t="shared" si="16"/>
        <v>247903.47324615088</v>
      </c>
      <c r="G215" s="32"/>
      <c r="H215" s="43">
        <f t="shared" si="17"/>
        <v>700423.27176669182</v>
      </c>
      <c r="I215" s="48">
        <f t="shared" si="18"/>
        <v>948326.7450128427</v>
      </c>
    </row>
    <row r="216" spans="2:9" x14ac:dyDescent="0.35">
      <c r="B216" s="41">
        <v>215</v>
      </c>
      <c r="C216" s="42">
        <f>'Tabela SAC'!G222</f>
        <v>0</v>
      </c>
      <c r="D216" s="42">
        <f t="shared" si="19"/>
        <v>0</v>
      </c>
      <c r="E216" s="43">
        <f t="shared" si="15"/>
        <v>0</v>
      </c>
      <c r="F216" s="43">
        <f t="shared" si="16"/>
        <v>250134.60450536624</v>
      </c>
      <c r="G216" s="32"/>
      <c r="H216" s="43">
        <f t="shared" si="17"/>
        <v>705509.19222447334</v>
      </c>
      <c r="I216" s="48">
        <f t="shared" si="18"/>
        <v>955643.79672983964</v>
      </c>
    </row>
    <row r="217" spans="2:9" x14ac:dyDescent="0.35">
      <c r="B217" s="41">
        <v>216</v>
      </c>
      <c r="C217" s="42">
        <f>'Tabela SAC'!G223</f>
        <v>0</v>
      </c>
      <c r="D217" s="42">
        <f t="shared" si="19"/>
        <v>0</v>
      </c>
      <c r="E217" s="43">
        <f t="shared" si="15"/>
        <v>0</v>
      </c>
      <c r="F217" s="43">
        <f t="shared" si="16"/>
        <v>252385.81594591454</v>
      </c>
      <c r="G217" s="32"/>
      <c r="H217" s="43">
        <f t="shared" si="17"/>
        <v>710632.04261868843</v>
      </c>
      <c r="I217" s="48">
        <f t="shared" si="18"/>
        <v>963017.85856460291</v>
      </c>
    </row>
    <row r="218" spans="2:9" x14ac:dyDescent="0.35">
      <c r="B218" s="41">
        <v>217</v>
      </c>
      <c r="C218" s="42">
        <f>'Tabela SAC'!G224</f>
        <v>0</v>
      </c>
      <c r="D218" s="42">
        <f t="shared" si="19"/>
        <v>0</v>
      </c>
      <c r="E218" s="43">
        <f t="shared" si="15"/>
        <v>0</v>
      </c>
      <c r="F218" s="43">
        <f t="shared" si="16"/>
        <v>254657.28828942776</v>
      </c>
      <c r="G218" s="32"/>
      <c r="H218" s="43">
        <f t="shared" si="17"/>
        <v>715792.0911053603</v>
      </c>
      <c r="I218" s="48">
        <f t="shared" si="18"/>
        <v>970449.37939478806</v>
      </c>
    </row>
    <row r="219" spans="2:9" x14ac:dyDescent="0.35">
      <c r="B219" s="41">
        <v>218</v>
      </c>
      <c r="C219" s="42">
        <f>'Tabela SAC'!G225</f>
        <v>0</v>
      </c>
      <c r="D219" s="42">
        <f t="shared" si="19"/>
        <v>0</v>
      </c>
      <c r="E219" s="43">
        <f t="shared" si="15"/>
        <v>0</v>
      </c>
      <c r="F219" s="43">
        <f t="shared" si="16"/>
        <v>256949.20388403261</v>
      </c>
      <c r="G219" s="32"/>
      <c r="H219" s="43">
        <f t="shared" si="17"/>
        <v>720989.60778764961</v>
      </c>
      <c r="I219" s="48">
        <f t="shared" si="18"/>
        <v>977938.81167168217</v>
      </c>
    </row>
    <row r="220" spans="2:9" x14ac:dyDescent="0.35">
      <c r="B220" s="41">
        <v>219</v>
      </c>
      <c r="C220" s="42">
        <f>'Tabela SAC'!G226</f>
        <v>0</v>
      </c>
      <c r="D220" s="42">
        <f t="shared" si="19"/>
        <v>0</v>
      </c>
      <c r="E220" s="43">
        <f t="shared" si="15"/>
        <v>0</v>
      </c>
      <c r="F220" s="43">
        <f t="shared" si="16"/>
        <v>259261.7467189889</v>
      </c>
      <c r="G220" s="32"/>
      <c r="H220" s="43">
        <f t="shared" si="17"/>
        <v>726224.86472999258</v>
      </c>
      <c r="I220" s="48">
        <f t="shared" si="18"/>
        <v>985486.61144898145</v>
      </c>
    </row>
    <row r="221" spans="2:9" x14ac:dyDescent="0.35">
      <c r="B221" s="41">
        <v>220</v>
      </c>
      <c r="C221" s="42">
        <f>'Tabela SAC'!G227</f>
        <v>0</v>
      </c>
      <c r="D221" s="42">
        <f t="shared" si="19"/>
        <v>0</v>
      </c>
      <c r="E221" s="43">
        <f t="shared" si="15"/>
        <v>0</v>
      </c>
      <c r="F221" s="43">
        <f t="shared" si="16"/>
        <v>261595.10243945979</v>
      </c>
      <c r="G221" s="32"/>
      <c r="H221" s="43">
        <f t="shared" si="17"/>
        <v>731498.13597234245</v>
      </c>
      <c r="I221" s="48">
        <f t="shared" si="18"/>
        <v>993093.23841180222</v>
      </c>
    </row>
    <row r="222" spans="2:9" x14ac:dyDescent="0.35">
      <c r="B222" s="41">
        <v>221</v>
      </c>
      <c r="C222" s="42">
        <f>'Tabela SAC'!G228</f>
        <v>0</v>
      </c>
      <c r="D222" s="42">
        <f t="shared" si="19"/>
        <v>0</v>
      </c>
      <c r="E222" s="43">
        <f t="shared" si="15"/>
        <v>0</v>
      </c>
      <c r="F222" s="43">
        <f t="shared" si="16"/>
        <v>263949.4583614149</v>
      </c>
      <c r="G222" s="32"/>
      <c r="H222" s="43">
        <f t="shared" si="17"/>
        <v>736809.69754451432</v>
      </c>
      <c r="I222" s="48">
        <f t="shared" si="18"/>
        <v>1000759.1559059292</v>
      </c>
    </row>
    <row r="223" spans="2:9" x14ac:dyDescent="0.35">
      <c r="B223" s="41">
        <v>222</v>
      </c>
      <c r="C223" s="42">
        <f>'Tabela SAC'!G229</f>
        <v>0</v>
      </c>
      <c r="D223" s="42">
        <f t="shared" si="19"/>
        <v>0</v>
      </c>
      <c r="E223" s="43">
        <f t="shared" si="15"/>
        <v>0</v>
      </c>
      <c r="F223" s="43">
        <f t="shared" si="16"/>
        <v>266325.00348666764</v>
      </c>
      <c r="G223" s="32"/>
      <c r="H223" s="43">
        <f t="shared" si="17"/>
        <v>742159.82748063351</v>
      </c>
      <c r="I223" s="48">
        <f t="shared" si="18"/>
        <v>1008484.8309673012</v>
      </c>
    </row>
    <row r="224" spans="2:9" x14ac:dyDescent="0.35">
      <c r="B224" s="41">
        <v>223</v>
      </c>
      <c r="C224" s="42">
        <f>'Tabela SAC'!G230</f>
        <v>0</v>
      </c>
      <c r="D224" s="42">
        <f t="shared" si="19"/>
        <v>0</v>
      </c>
      <c r="E224" s="43">
        <f t="shared" si="15"/>
        <v>0</v>
      </c>
      <c r="F224" s="43">
        <f t="shared" si="16"/>
        <v>268721.92851804767</v>
      </c>
      <c r="G224" s="32"/>
      <c r="H224" s="43">
        <f t="shared" si="17"/>
        <v>747548.80583368952</v>
      </c>
      <c r="I224" s="48">
        <f t="shared" si="18"/>
        <v>1016270.7343517372</v>
      </c>
    </row>
    <row r="225" spans="2:9" x14ac:dyDescent="0.35">
      <c r="B225" s="41">
        <v>224</v>
      </c>
      <c r="C225" s="42">
        <f>'Tabela SAC'!G231</f>
        <v>0</v>
      </c>
      <c r="D225" s="42">
        <f t="shared" si="19"/>
        <v>0</v>
      </c>
      <c r="E225" s="43">
        <f t="shared" si="15"/>
        <v>0</v>
      </c>
      <c r="F225" s="43">
        <f t="shared" si="16"/>
        <v>271140.42587471008</v>
      </c>
      <c r="G225" s="32"/>
      <c r="H225" s="43">
        <f t="shared" si="17"/>
        <v>752976.91469019558</v>
      </c>
      <c r="I225" s="48">
        <f t="shared" si="18"/>
        <v>1024117.3405649057</v>
      </c>
    </row>
    <row r="226" spans="2:9" x14ac:dyDescent="0.35">
      <c r="B226" s="41">
        <v>225</v>
      </c>
      <c r="C226" s="42">
        <f>'Tabela SAC'!G232</f>
        <v>0</v>
      </c>
      <c r="D226" s="42">
        <f t="shared" si="19"/>
        <v>0</v>
      </c>
      <c r="E226" s="43">
        <f t="shared" si="15"/>
        <v>0</v>
      </c>
      <c r="F226" s="43">
        <f t="shared" si="16"/>
        <v>273580.68970758247</v>
      </c>
      <c r="G226" s="32"/>
      <c r="H226" s="43">
        <f t="shared" si="17"/>
        <v>758444.43818495423</v>
      </c>
      <c r="I226" s="48">
        <f t="shared" si="18"/>
        <v>1032025.1278925367</v>
      </c>
    </row>
    <row r="227" spans="2:9" x14ac:dyDescent="0.35">
      <c r="B227" s="41">
        <v>226</v>
      </c>
      <c r="C227" s="42">
        <f>'Tabela SAC'!G233</f>
        <v>0</v>
      </c>
      <c r="D227" s="42">
        <f t="shared" si="19"/>
        <v>0</v>
      </c>
      <c r="E227" s="43">
        <f t="shared" si="15"/>
        <v>0</v>
      </c>
      <c r="F227" s="43">
        <f t="shared" si="16"/>
        <v>276042.91591495072</v>
      </c>
      <c r="G227" s="32"/>
      <c r="H227" s="43">
        <f t="shared" si="17"/>
        <v>763951.66251593048</v>
      </c>
      <c r="I227" s="48">
        <f t="shared" si="18"/>
        <v>1039994.5784308813</v>
      </c>
    </row>
    <row r="228" spans="2:9" x14ac:dyDescent="0.35">
      <c r="B228" s="41">
        <v>227</v>
      </c>
      <c r="C228" s="42">
        <f>'Tabela SAC'!G234</f>
        <v>0</v>
      </c>
      <c r="D228" s="42">
        <f t="shared" si="19"/>
        <v>0</v>
      </c>
      <c r="E228" s="43">
        <f t="shared" si="15"/>
        <v>0</v>
      </c>
      <c r="F228" s="43">
        <f t="shared" si="16"/>
        <v>278527.30215818528</v>
      </c>
      <c r="G228" s="32"/>
      <c r="H228" s="43">
        <f t="shared" si="17"/>
        <v>769498.8759592328</v>
      </c>
      <c r="I228" s="48">
        <f t="shared" si="18"/>
        <v>1048026.1781174181</v>
      </c>
    </row>
    <row r="229" spans="2:9" x14ac:dyDescent="0.35">
      <c r="B229" s="41">
        <v>228</v>
      </c>
      <c r="C229" s="42">
        <f>'Tabela SAC'!G235</f>
        <v>0</v>
      </c>
      <c r="D229" s="42">
        <f t="shared" si="19"/>
        <v>0</v>
      </c>
      <c r="E229" s="43">
        <f t="shared" si="15"/>
        <v>0</v>
      </c>
      <c r="F229" s="43">
        <f t="shared" si="16"/>
        <v>281034.04787760897</v>
      </c>
      <c r="G229" s="32"/>
      <c r="H229" s="43">
        <f t="shared" si="17"/>
        <v>775086.36888420314</v>
      </c>
      <c r="I229" s="48">
        <f t="shared" si="18"/>
        <v>1056120.4167618121</v>
      </c>
    </row>
    <row r="230" spans="2:9" x14ac:dyDescent="0.35">
      <c r="B230" s="41">
        <v>229</v>
      </c>
      <c r="C230" s="42">
        <f>'Tabela SAC'!G236</f>
        <v>0</v>
      </c>
      <c r="D230" s="42">
        <f t="shared" si="19"/>
        <v>0</v>
      </c>
      <c r="E230" s="43">
        <f t="shared" si="15"/>
        <v>0</v>
      </c>
      <c r="F230" s="43">
        <f t="shared" si="16"/>
        <v>283563.35430850746</v>
      </c>
      <c r="G230" s="32"/>
      <c r="H230" s="43">
        <f t="shared" si="17"/>
        <v>780714.43376861617</v>
      </c>
      <c r="I230" s="48">
        <f t="shared" si="18"/>
        <v>1064277.7880771237</v>
      </c>
    </row>
    <row r="231" spans="2:9" x14ac:dyDescent="0.35">
      <c r="B231" s="41">
        <v>230</v>
      </c>
      <c r="C231" s="42">
        <f>'Tabela SAC'!G237</f>
        <v>0</v>
      </c>
      <c r="D231" s="42">
        <f t="shared" si="19"/>
        <v>0</v>
      </c>
      <c r="E231" s="43">
        <f t="shared" si="15"/>
        <v>0</v>
      </c>
      <c r="F231" s="43">
        <f t="shared" si="16"/>
        <v>286115.42449728405</v>
      </c>
      <c r="G231" s="32"/>
      <c r="H231" s="43">
        <f t="shared" si="17"/>
        <v>786383.36521398905</v>
      </c>
      <c r="I231" s="48">
        <f t="shared" si="18"/>
        <v>1072498.789711273</v>
      </c>
    </row>
    <row r="232" spans="2:9" x14ac:dyDescent="0.35">
      <c r="B232" s="41">
        <v>231</v>
      </c>
      <c r="C232" s="42">
        <f>'Tabela SAC'!G238</f>
        <v>0</v>
      </c>
      <c r="D232" s="42">
        <f t="shared" si="19"/>
        <v>0</v>
      </c>
      <c r="E232" s="43">
        <f t="shared" si="15"/>
        <v>0</v>
      </c>
      <c r="F232" s="43">
        <f t="shared" si="16"/>
        <v>288690.46331775963</v>
      </c>
      <c r="G232" s="32"/>
      <c r="H232" s="43">
        <f t="shared" si="17"/>
        <v>792093.45996100246</v>
      </c>
      <c r="I232" s="48">
        <f t="shared" si="18"/>
        <v>1080783.923278762</v>
      </c>
    </row>
    <row r="233" spans="2:9" x14ac:dyDescent="0.35">
      <c r="B233" s="41">
        <v>232</v>
      </c>
      <c r="C233" s="42">
        <f>'Tabela SAC'!G239</f>
        <v>0</v>
      </c>
      <c r="D233" s="42">
        <f t="shared" si="19"/>
        <v>0</v>
      </c>
      <c r="E233" s="43">
        <f t="shared" si="15"/>
        <v>0</v>
      </c>
      <c r="F233" s="43">
        <f t="shared" si="16"/>
        <v>291288.67748761945</v>
      </c>
      <c r="G233" s="32"/>
      <c r="H233" s="43">
        <f t="shared" si="17"/>
        <v>797845.0169050335</v>
      </c>
      <c r="I233" s="48">
        <f t="shared" si="18"/>
        <v>1089133.6943926529</v>
      </c>
    </row>
    <row r="234" spans="2:9" x14ac:dyDescent="0.35">
      <c r="B234" s="41">
        <v>233</v>
      </c>
      <c r="C234" s="42">
        <f>'Tabela SAC'!G240</f>
        <v>0</v>
      </c>
      <c r="D234" s="42">
        <f t="shared" si="19"/>
        <v>0</v>
      </c>
      <c r="E234" s="43">
        <f t="shared" si="15"/>
        <v>0</v>
      </c>
      <c r="F234" s="43">
        <f t="shared" si="16"/>
        <v>293910.27558500803</v>
      </c>
      <c r="G234" s="32"/>
      <c r="H234" s="43">
        <f t="shared" si="17"/>
        <v>803638.33711180126</v>
      </c>
      <c r="I234" s="48">
        <f t="shared" si="18"/>
        <v>1097548.6126968092</v>
      </c>
    </row>
    <row r="235" spans="2:9" x14ac:dyDescent="0.35">
      <c r="B235" s="41">
        <v>234</v>
      </c>
      <c r="C235" s="42">
        <f>'Tabela SAC'!G241</f>
        <v>0</v>
      </c>
      <c r="D235" s="42">
        <f t="shared" si="19"/>
        <v>0</v>
      </c>
      <c r="E235" s="43">
        <f t="shared" si="15"/>
        <v>0</v>
      </c>
      <c r="F235" s="43">
        <f t="shared" si="16"/>
        <v>296555.46806527307</v>
      </c>
      <c r="G235" s="32"/>
      <c r="H235" s="43">
        <f t="shared" si="17"/>
        <v>809473.72383312637</v>
      </c>
      <c r="I235" s="48">
        <f t="shared" si="18"/>
        <v>1106029.1918983995</v>
      </c>
    </row>
    <row r="236" spans="2:9" x14ac:dyDescent="0.35">
      <c r="B236" s="41">
        <v>235</v>
      </c>
      <c r="C236" s="42">
        <f>'Tabela SAC'!G242</f>
        <v>0</v>
      </c>
      <c r="D236" s="42">
        <f t="shared" si="19"/>
        <v>0</v>
      </c>
      <c r="E236" s="43">
        <f t="shared" si="15"/>
        <v>0</v>
      </c>
      <c r="F236" s="43">
        <f t="shared" si="16"/>
        <v>299224.46727786056</v>
      </c>
      <c r="G236" s="32"/>
      <c r="H236" s="43">
        <f t="shared" si="17"/>
        <v>815351.48252280464</v>
      </c>
      <c r="I236" s="48">
        <f t="shared" si="18"/>
        <v>1114575.9498006653</v>
      </c>
    </row>
    <row r="237" spans="2:9" x14ac:dyDescent="0.35">
      <c r="B237" s="41">
        <v>236</v>
      </c>
      <c r="C237" s="42">
        <f>'Tabela SAC'!G243</f>
        <v>0</v>
      </c>
      <c r="D237" s="42">
        <f t="shared" si="19"/>
        <v>0</v>
      </c>
      <c r="E237" s="43">
        <f t="shared" si="15"/>
        <v>0</v>
      </c>
      <c r="F237" s="43">
        <f t="shared" si="16"/>
        <v>301917.48748336133</v>
      </c>
      <c r="G237" s="32"/>
      <c r="H237" s="43">
        <f t="shared" si="17"/>
        <v>821271.92085259582</v>
      </c>
      <c r="I237" s="48">
        <f t="shared" si="18"/>
        <v>1123189.4083359572</v>
      </c>
    </row>
    <row r="238" spans="2:9" x14ac:dyDescent="0.35">
      <c r="B238" s="41">
        <v>237</v>
      </c>
      <c r="C238" s="42">
        <f>'Tabela SAC'!G244</f>
        <v>0</v>
      </c>
      <c r="D238" s="42">
        <f t="shared" si="19"/>
        <v>0</v>
      </c>
      <c r="E238" s="43">
        <f t="shared" si="15"/>
        <v>0</v>
      </c>
      <c r="F238" s="43">
        <f t="shared" si="16"/>
        <v>304634.74487071158</v>
      </c>
      <c r="G238" s="32"/>
      <c r="H238" s="43">
        <f t="shared" si="17"/>
        <v>827235.34872832906</v>
      </c>
      <c r="I238" s="48">
        <f t="shared" si="18"/>
        <v>1131870.0935990405</v>
      </c>
    </row>
    <row r="239" spans="2:9" x14ac:dyDescent="0.35">
      <c r="B239" s="41">
        <v>238</v>
      </c>
      <c r="C239" s="42">
        <f>'Tabela SAC'!G245</f>
        <v>0</v>
      </c>
      <c r="D239" s="42">
        <f t="shared" si="19"/>
        <v>0</v>
      </c>
      <c r="E239" s="43">
        <f t="shared" si="15"/>
        <v>0</v>
      </c>
      <c r="F239" s="43">
        <f t="shared" si="16"/>
        <v>307376.45757454797</v>
      </c>
      <c r="G239" s="32"/>
      <c r="H239" s="43">
        <f t="shared" si="17"/>
        <v>833242.07830612478</v>
      </c>
      <c r="I239" s="48">
        <f t="shared" si="18"/>
        <v>1140618.5358806727</v>
      </c>
    </row>
    <row r="240" spans="2:9" x14ac:dyDescent="0.35">
      <c r="B240" s="41">
        <v>239</v>
      </c>
      <c r="C240" s="42">
        <f>'Tabela SAC'!G246</f>
        <v>0</v>
      </c>
      <c r="D240" s="42">
        <f t="shared" si="19"/>
        <v>0</v>
      </c>
      <c r="E240" s="43">
        <f t="shared" si="15"/>
        <v>0</v>
      </c>
      <c r="F240" s="43">
        <f t="shared" si="16"/>
        <v>310142.84569271893</v>
      </c>
      <c r="G240" s="32"/>
      <c r="H240" s="43">
        <f t="shared" si="17"/>
        <v>839292.42400873464</v>
      </c>
      <c r="I240" s="48">
        <f t="shared" si="18"/>
        <v>1149435.2697014536</v>
      </c>
    </row>
    <row r="241" spans="2:9" x14ac:dyDescent="0.35">
      <c r="B241" s="41">
        <v>240</v>
      </c>
      <c r="C241" s="42">
        <f>'Tabela SAC'!G247</f>
        <v>0</v>
      </c>
      <c r="D241" s="42">
        <f t="shared" si="19"/>
        <v>0</v>
      </c>
      <c r="E241" s="43">
        <f t="shared" si="15"/>
        <v>0</v>
      </c>
      <c r="F241" s="43">
        <f t="shared" si="16"/>
        <v>312934.13130395341</v>
      </c>
      <c r="G241" s="32"/>
      <c r="H241" s="43">
        <f t="shared" si="17"/>
        <v>845386.70254199975</v>
      </c>
      <c r="I241" s="48">
        <f t="shared" si="18"/>
        <v>1158320.8338459532</v>
      </c>
    </row>
    <row r="242" spans="2:9" x14ac:dyDescent="0.35">
      <c r="B242" s="41">
        <v>241</v>
      </c>
      <c r="C242" s="42">
        <f>'Tabela SAC'!G248</f>
        <v>0</v>
      </c>
      <c r="D242" s="42">
        <f t="shared" si="19"/>
        <v>0</v>
      </c>
      <c r="E242" s="43">
        <f t="shared" si="15"/>
        <v>0</v>
      </c>
      <c r="F242" s="43">
        <f t="shared" si="16"/>
        <v>315750.53848568897</v>
      </c>
      <c r="G242" s="32"/>
      <c r="H242" s="43">
        <f t="shared" si="17"/>
        <v>851525.23291142902</v>
      </c>
      <c r="I242" s="48">
        <f t="shared" si="18"/>
        <v>1167275.771397118</v>
      </c>
    </row>
    <row r="243" spans="2:9" x14ac:dyDescent="0.35">
      <c r="B243" s="41">
        <v>242</v>
      </c>
      <c r="C243" s="42">
        <f>'Tabela SAC'!G249</f>
        <v>0</v>
      </c>
      <c r="D243" s="42">
        <f t="shared" si="19"/>
        <v>0</v>
      </c>
      <c r="E243" s="43">
        <f t="shared" si="15"/>
        <v>0</v>
      </c>
      <c r="F243" s="43">
        <f t="shared" si="16"/>
        <v>318592.29333206016</v>
      </c>
      <c r="G243" s="32"/>
      <c r="H243" s="43">
        <f t="shared" si="17"/>
        <v>857708.33643889718</v>
      </c>
      <c r="I243" s="48">
        <f t="shared" si="18"/>
        <v>1176300.6297709574</v>
      </c>
    </row>
    <row r="244" spans="2:9" x14ac:dyDescent="0.35">
      <c r="B244" s="41">
        <v>243</v>
      </c>
      <c r="C244" s="42">
        <f>'Tabela SAC'!G250</f>
        <v>0</v>
      </c>
      <c r="D244" s="42">
        <f t="shared" si="19"/>
        <v>0</v>
      </c>
      <c r="E244" s="43">
        <f t="shared" si="15"/>
        <v>0</v>
      </c>
      <c r="F244" s="43">
        <f t="shared" si="16"/>
        <v>321459.62397204869</v>
      </c>
      <c r="G244" s="32"/>
      <c r="H244" s="43">
        <f t="shared" si="17"/>
        <v>863936.33677946473</v>
      </c>
      <c r="I244" s="48">
        <f t="shared" si="18"/>
        <v>1185395.9607515135</v>
      </c>
    </row>
    <row r="245" spans="2:9" x14ac:dyDescent="0.35">
      <c r="B245" s="41">
        <v>244</v>
      </c>
      <c r="C245" s="42">
        <f>'Tabela SAC'!G251</f>
        <v>0</v>
      </c>
      <c r="D245" s="42">
        <f t="shared" si="19"/>
        <v>0</v>
      </c>
      <c r="E245" s="43">
        <f t="shared" si="15"/>
        <v>0</v>
      </c>
      <c r="F245" s="43">
        <f t="shared" si="16"/>
        <v>324352.76058779715</v>
      </c>
      <c r="G245" s="32"/>
      <c r="H245" s="43">
        <f t="shared" si="17"/>
        <v>870209.55993831938</v>
      </c>
      <c r="I245" s="48">
        <f t="shared" si="18"/>
        <v>1194562.3205261165</v>
      </c>
    </row>
    <row r="246" spans="2:9" x14ac:dyDescent="0.35">
      <c r="B246" s="41">
        <v>245</v>
      </c>
      <c r="C246" s="42">
        <f>'Tabela SAC'!G252</f>
        <v>0</v>
      </c>
      <c r="D246" s="42">
        <f t="shared" si="19"/>
        <v>0</v>
      </c>
      <c r="E246" s="43">
        <f t="shared" si="15"/>
        <v>0</v>
      </c>
      <c r="F246" s="43">
        <f t="shared" si="16"/>
        <v>327271.93543308735</v>
      </c>
      <c r="G246" s="32"/>
      <c r="H246" s="43">
        <f t="shared" si="17"/>
        <v>876528.33428784099</v>
      </c>
      <c r="I246" s="48">
        <f t="shared" si="18"/>
        <v>1203800.2697209283</v>
      </c>
    </row>
    <row r="247" spans="2:9" x14ac:dyDescent="0.35">
      <c r="B247" s="41">
        <v>246</v>
      </c>
      <c r="C247" s="42">
        <f>'Tabela SAC'!G253</f>
        <v>0</v>
      </c>
      <c r="D247" s="42">
        <f t="shared" si="19"/>
        <v>0</v>
      </c>
      <c r="E247" s="43">
        <f t="shared" si="15"/>
        <v>0</v>
      </c>
      <c r="F247" s="43">
        <f t="shared" si="16"/>
        <v>330217.38285198511</v>
      </c>
      <c r="G247" s="32"/>
      <c r="H247" s="43">
        <f t="shared" si="17"/>
        <v>882892.99058479036</v>
      </c>
      <c r="I247" s="48">
        <f t="shared" si="18"/>
        <v>1213110.3734367755</v>
      </c>
    </row>
    <row r="248" spans="2:9" x14ac:dyDescent="0.35">
      <c r="B248" s="41">
        <v>247</v>
      </c>
      <c r="C248" s="42">
        <f>'Tabela SAC'!G254</f>
        <v>0</v>
      </c>
      <c r="D248" s="42">
        <f t="shared" si="19"/>
        <v>0</v>
      </c>
      <c r="E248" s="43">
        <f t="shared" si="15"/>
        <v>0</v>
      </c>
      <c r="F248" s="43">
        <f t="shared" si="16"/>
        <v>333189.339297653</v>
      </c>
      <c r="G248" s="32"/>
      <c r="H248" s="43">
        <f t="shared" si="17"/>
        <v>889303.86198762234</v>
      </c>
      <c r="I248" s="48">
        <f t="shared" si="18"/>
        <v>1222493.2012852754</v>
      </c>
    </row>
    <row r="249" spans="2:9" x14ac:dyDescent="0.35">
      <c r="B249" s="41">
        <v>248</v>
      </c>
      <c r="C249" s="42">
        <f>'Tabela SAC'!G255</f>
        <v>0</v>
      </c>
      <c r="D249" s="42">
        <f t="shared" si="19"/>
        <v>0</v>
      </c>
      <c r="E249" s="43">
        <f t="shared" si="15"/>
        <v>0</v>
      </c>
      <c r="F249" s="43">
        <f t="shared" si="16"/>
        <v>336188.0433513319</v>
      </c>
      <c r="G249" s="32"/>
      <c r="H249" s="43">
        <f t="shared" si="17"/>
        <v>895761.28407392558</v>
      </c>
      <c r="I249" s="48">
        <f t="shared" si="18"/>
        <v>1231949.3274252575</v>
      </c>
    </row>
    <row r="250" spans="2:9" x14ac:dyDescent="0.35">
      <c r="B250" s="41">
        <v>249</v>
      </c>
      <c r="C250" s="42">
        <f>'Tabela SAC'!G256</f>
        <v>0</v>
      </c>
      <c r="D250" s="42">
        <f t="shared" si="19"/>
        <v>0</v>
      </c>
      <c r="E250" s="43">
        <f t="shared" si="15"/>
        <v>0</v>
      </c>
      <c r="F250" s="43">
        <f t="shared" si="16"/>
        <v>339213.73574149387</v>
      </c>
      <c r="G250" s="32"/>
      <c r="H250" s="43">
        <f t="shared" si="17"/>
        <v>902265.59485798783</v>
      </c>
      <c r="I250" s="48">
        <f t="shared" si="18"/>
        <v>1241479.3305994817</v>
      </c>
    </row>
    <row r="251" spans="2:9" x14ac:dyDescent="0.35">
      <c r="B251" s="41">
        <v>250</v>
      </c>
      <c r="C251" s="42">
        <f>'Tabela SAC'!G257</f>
        <v>0</v>
      </c>
      <c r="D251" s="42">
        <f t="shared" si="19"/>
        <v>0</v>
      </c>
      <c r="E251" s="43">
        <f t="shared" ref="E251:E314" si="20">D251-C251</f>
        <v>0</v>
      </c>
      <c r="F251" s="43">
        <f t="shared" si="16"/>
        <v>342266.6593631673</v>
      </c>
      <c r="G251" s="32"/>
      <c r="H251" s="43">
        <f t="shared" si="17"/>
        <v>908817.1348084897</v>
      </c>
      <c r="I251" s="48">
        <f t="shared" si="18"/>
        <v>1251083.7941716569</v>
      </c>
    </row>
    <row r="252" spans="2:9" x14ac:dyDescent="0.35">
      <c r="B252" s="41">
        <v>251</v>
      </c>
      <c r="C252" s="42">
        <f>'Tabela SAC'!G258</f>
        <v>0</v>
      </c>
      <c r="D252" s="42">
        <f t="shared" si="19"/>
        <v>0</v>
      </c>
      <c r="E252" s="43">
        <f t="shared" si="20"/>
        <v>0</v>
      </c>
      <c r="F252" s="43">
        <f t="shared" si="16"/>
        <v>345347.0592974358</v>
      </c>
      <c r="G252" s="32"/>
      <c r="H252" s="43">
        <f t="shared" si="17"/>
        <v>915416.24686632631</v>
      </c>
      <c r="I252" s="48">
        <f t="shared" si="18"/>
        <v>1260763.3061637622</v>
      </c>
    </row>
    <row r="253" spans="2:9" x14ac:dyDescent="0.35">
      <c r="B253" s="41">
        <v>252</v>
      </c>
      <c r="C253" s="42">
        <f>'Tabela SAC'!G259</f>
        <v>0</v>
      </c>
      <c r="D253" s="42">
        <f t="shared" si="19"/>
        <v>0</v>
      </c>
      <c r="E253" s="43">
        <f t="shared" si="20"/>
        <v>0</v>
      </c>
      <c r="F253" s="43">
        <f t="shared" si="16"/>
        <v>348455.1828311127</v>
      </c>
      <c r="G253" s="32"/>
      <c r="H253" s="43">
        <f t="shared" si="17"/>
        <v>922063.27646255866</v>
      </c>
      <c r="I253" s="48">
        <f t="shared" si="18"/>
        <v>1270518.4592936714</v>
      </c>
    </row>
    <row r="254" spans="2:9" x14ac:dyDescent="0.35">
      <c r="B254" s="41">
        <v>253</v>
      </c>
      <c r="C254" s="42">
        <f>'Tabela SAC'!G260</f>
        <v>0</v>
      </c>
      <c r="D254" s="42">
        <f t="shared" si="19"/>
        <v>0</v>
      </c>
      <c r="E254" s="43">
        <f t="shared" si="20"/>
        <v>0</v>
      </c>
      <c r="F254" s="43">
        <f t="shared" si="16"/>
        <v>351591.27947659272</v>
      </c>
      <c r="G254" s="32"/>
      <c r="H254" s="43">
        <f t="shared" si="17"/>
        <v>928758.57153649512</v>
      </c>
      <c r="I254" s="48">
        <f t="shared" si="18"/>
        <v>1280349.8510130879</v>
      </c>
    </row>
    <row r="255" spans="2:9" x14ac:dyDescent="0.35">
      <c r="B255" s="41">
        <v>254</v>
      </c>
      <c r="C255" s="42">
        <f>'Tabela SAC'!G261</f>
        <v>0</v>
      </c>
      <c r="D255" s="42">
        <f t="shared" si="19"/>
        <v>0</v>
      </c>
      <c r="E255" s="43">
        <f t="shared" si="20"/>
        <v>0</v>
      </c>
      <c r="F255" s="43">
        <f t="shared" si="16"/>
        <v>354755.60099188203</v>
      </c>
      <c r="G255" s="32"/>
      <c r="H255" s="43">
        <f t="shared" si="17"/>
        <v>935502.48255390464</v>
      </c>
      <c r="I255" s="48">
        <f t="shared" si="18"/>
        <v>1290258.0835457868</v>
      </c>
    </row>
    <row r="256" spans="2:9" x14ac:dyDescent="0.35">
      <c r="B256" s="41">
        <v>255</v>
      </c>
      <c r="C256" s="42">
        <f>'Tabela SAC'!G262</f>
        <v>0</v>
      </c>
      <c r="D256" s="42">
        <f t="shared" si="19"/>
        <v>0</v>
      </c>
      <c r="E256" s="43">
        <f t="shared" si="20"/>
        <v>0</v>
      </c>
      <c r="F256" s="43">
        <f t="shared" si="16"/>
        <v>357948.40140080894</v>
      </c>
      <c r="G256" s="32"/>
      <c r="H256" s="43">
        <f t="shared" si="17"/>
        <v>942295.36252536159</v>
      </c>
      <c r="I256" s="48">
        <f t="shared" si="18"/>
        <v>1300243.7639261705</v>
      </c>
    </row>
    <row r="257" spans="2:9" x14ac:dyDescent="0.35">
      <c r="B257" s="41">
        <v>256</v>
      </c>
      <c r="C257" s="42">
        <f>'Tabela SAC'!G263</f>
        <v>0</v>
      </c>
      <c r="D257" s="42">
        <f t="shared" si="19"/>
        <v>0</v>
      </c>
      <c r="E257" s="43">
        <f t="shared" si="20"/>
        <v>0</v>
      </c>
      <c r="F257" s="43">
        <f t="shared" si="16"/>
        <v>361169.9370134162</v>
      </c>
      <c r="G257" s="32"/>
      <c r="H257" s="43">
        <f t="shared" si="17"/>
        <v>949137.56702472433</v>
      </c>
      <c r="I257" s="48">
        <f t="shared" si="18"/>
        <v>1310307.5040381406</v>
      </c>
    </row>
    <row r="258" spans="2:9" x14ac:dyDescent="0.35">
      <c r="B258" s="41">
        <v>257</v>
      </c>
      <c r="C258" s="42">
        <f>'Tabela SAC'!G264</f>
        <v>0</v>
      </c>
      <c r="D258" s="42">
        <f t="shared" si="19"/>
        <v>0</v>
      </c>
      <c r="E258" s="43">
        <f t="shared" si="20"/>
        <v>0</v>
      </c>
      <c r="F258" s="43">
        <f t="shared" si="16"/>
        <v>364420.46644653694</v>
      </c>
      <c r="G258" s="32"/>
      <c r="H258" s="43">
        <f t="shared" si="17"/>
        <v>956029.45420774759</v>
      </c>
      <c r="I258" s="48">
        <f t="shared" si="18"/>
        <v>1320449.9206542845</v>
      </c>
    </row>
    <row r="259" spans="2:9" x14ac:dyDescent="0.35">
      <c r="B259" s="41">
        <v>258</v>
      </c>
      <c r="C259" s="42">
        <f>'Tabela SAC'!G265</f>
        <v>0</v>
      </c>
      <c r="D259" s="42">
        <f t="shared" si="19"/>
        <v>0</v>
      </c>
      <c r="E259" s="43">
        <f t="shared" si="20"/>
        <v>0</v>
      </c>
      <c r="F259" s="43">
        <f t="shared" ref="F259:F322" si="21">((F258+E259)*$L$8)+(F258+E259)</f>
        <v>367700.25064455578</v>
      </c>
      <c r="G259" s="32"/>
      <c r="H259" s="43">
        <f t="shared" ref="H259:H322" si="22">H258*$M$9+H258</f>
        <v>962971.38483083027</v>
      </c>
      <c r="I259" s="48">
        <f t="shared" ref="I259:I322" si="23">H259+F259</f>
        <v>1330671.6354753859</v>
      </c>
    </row>
    <row r="260" spans="2:9" x14ac:dyDescent="0.35">
      <c r="B260" s="41">
        <v>259</v>
      </c>
      <c r="C260" s="42">
        <f>'Tabela SAC'!G266</f>
        <v>0</v>
      </c>
      <c r="D260" s="42">
        <f t="shared" ref="D260:D323" si="24">IF(C260,D259,0)</f>
        <v>0</v>
      </c>
      <c r="E260" s="43">
        <f t="shared" si="20"/>
        <v>0</v>
      </c>
      <c r="F260" s="43">
        <f t="shared" si="21"/>
        <v>371009.55290035676</v>
      </c>
      <c r="G260" s="32"/>
      <c r="H260" s="43">
        <f t="shared" si="22"/>
        <v>969963.72226989921</v>
      </c>
      <c r="I260" s="48">
        <f t="shared" si="23"/>
        <v>1340973.2751702559</v>
      </c>
    </row>
    <row r="261" spans="2:9" x14ac:dyDescent="0.35">
      <c r="B261" s="41">
        <v>260</v>
      </c>
      <c r="C261" s="42">
        <f>'Tabela SAC'!G267</f>
        <v>0</v>
      </c>
      <c r="D261" s="42">
        <f t="shared" si="24"/>
        <v>0</v>
      </c>
      <c r="E261" s="43">
        <f t="shared" si="20"/>
        <v>0</v>
      </c>
      <c r="F261" s="43">
        <f t="shared" si="21"/>
        <v>374348.63887645997</v>
      </c>
      <c r="G261" s="32"/>
      <c r="H261" s="43">
        <f t="shared" si="22"/>
        <v>977006.83253943012</v>
      </c>
      <c r="I261" s="48">
        <f t="shared" si="23"/>
        <v>1351355.4714158901</v>
      </c>
    </row>
    <row r="262" spans="2:9" x14ac:dyDescent="0.35">
      <c r="B262" s="41">
        <v>261</v>
      </c>
      <c r="C262" s="42">
        <f>'Tabela SAC'!G268</f>
        <v>0</v>
      </c>
      <c r="D262" s="42">
        <f t="shared" si="24"/>
        <v>0</v>
      </c>
      <c r="E262" s="43">
        <f t="shared" si="20"/>
        <v>0</v>
      </c>
      <c r="F262" s="43">
        <f t="shared" si="21"/>
        <v>377717.77662634809</v>
      </c>
      <c r="G262" s="32"/>
      <c r="H262" s="43">
        <f t="shared" si="22"/>
        <v>984101.08431160683</v>
      </c>
      <c r="I262" s="48">
        <f t="shared" si="23"/>
        <v>1361818.8609379549</v>
      </c>
    </row>
    <row r="263" spans="2:9" x14ac:dyDescent="0.35">
      <c r="B263" s="41">
        <v>262</v>
      </c>
      <c r="C263" s="42">
        <f>'Tabela SAC'!G269</f>
        <v>0</v>
      </c>
      <c r="D263" s="42">
        <f t="shared" si="24"/>
        <v>0</v>
      </c>
      <c r="E263" s="43">
        <f t="shared" si="20"/>
        <v>0</v>
      </c>
      <c r="F263" s="43">
        <f t="shared" si="21"/>
        <v>381117.23661598522</v>
      </c>
      <c r="G263" s="32"/>
      <c r="H263" s="43">
        <f t="shared" si="22"/>
        <v>991246.84893561923</v>
      </c>
      <c r="I263" s="48">
        <f t="shared" si="23"/>
        <v>1372364.0855516044</v>
      </c>
    </row>
    <row r="264" spans="2:9" x14ac:dyDescent="0.35">
      <c r="B264" s="41">
        <v>263</v>
      </c>
      <c r="C264" s="42">
        <f>'Tabela SAC'!G270</f>
        <v>0</v>
      </c>
      <c r="D264" s="42">
        <f t="shared" si="24"/>
        <v>0</v>
      </c>
      <c r="E264" s="43">
        <f t="shared" si="20"/>
        <v>0</v>
      </c>
      <c r="F264" s="43">
        <f t="shared" si="21"/>
        <v>384547.2917455291</v>
      </c>
      <c r="G264" s="32"/>
      <c r="H264" s="43">
        <f t="shared" si="22"/>
        <v>998444.50045710162</v>
      </c>
      <c r="I264" s="48">
        <f t="shared" si="23"/>
        <v>1382991.7922026308</v>
      </c>
    </row>
    <row r="265" spans="2:9" x14ac:dyDescent="0.35">
      <c r="B265" s="41">
        <v>264</v>
      </c>
      <c r="C265" s="42">
        <f>'Tabela SAC'!G271</f>
        <v>0</v>
      </c>
      <c r="D265" s="42">
        <f t="shared" si="24"/>
        <v>0</v>
      </c>
      <c r="E265" s="43">
        <f t="shared" si="20"/>
        <v>0</v>
      </c>
      <c r="F265" s="43">
        <f t="shared" si="21"/>
        <v>388008.21737123886</v>
      </c>
      <c r="G265" s="32"/>
      <c r="H265" s="43">
        <f t="shared" si="22"/>
        <v>1005694.4156377122</v>
      </c>
      <c r="I265" s="48">
        <f t="shared" si="23"/>
        <v>1393702.6330089511</v>
      </c>
    </row>
    <row r="266" spans="2:9" x14ac:dyDescent="0.35">
      <c r="B266" s="41">
        <v>265</v>
      </c>
      <c r="C266" s="42">
        <f>'Tabela SAC'!G272</f>
        <v>0</v>
      </c>
      <c r="D266" s="42">
        <f t="shared" si="24"/>
        <v>0</v>
      </c>
      <c r="E266" s="43">
        <f t="shared" si="20"/>
        <v>0</v>
      </c>
      <c r="F266" s="43">
        <f t="shared" si="21"/>
        <v>391500.29132757999</v>
      </c>
      <c r="G266" s="32"/>
      <c r="H266" s="43">
        <f t="shared" si="22"/>
        <v>1012996.9739748548</v>
      </c>
      <c r="I266" s="48">
        <f t="shared" si="23"/>
        <v>1404497.2653024348</v>
      </c>
    </row>
    <row r="267" spans="2:9" x14ac:dyDescent="0.35">
      <c r="B267" s="41">
        <v>266</v>
      </c>
      <c r="C267" s="42">
        <f>'Tabela SAC'!G273</f>
        <v>0</v>
      </c>
      <c r="D267" s="42">
        <f t="shared" si="24"/>
        <v>0</v>
      </c>
      <c r="E267" s="43">
        <f t="shared" si="20"/>
        <v>0</v>
      </c>
      <c r="F267" s="43">
        <f t="shared" si="21"/>
        <v>395023.79394952819</v>
      </c>
      <c r="G267" s="32"/>
      <c r="H267" s="43">
        <f t="shared" si="22"/>
        <v>1020352.5577215434</v>
      </c>
      <c r="I267" s="48">
        <f t="shared" si="23"/>
        <v>1415376.3516710715</v>
      </c>
    </row>
    <row r="268" spans="2:9" x14ac:dyDescent="0.35">
      <c r="B268" s="41">
        <v>267</v>
      </c>
      <c r="C268" s="42">
        <f>'Tabela SAC'!G274</f>
        <v>0</v>
      </c>
      <c r="D268" s="42">
        <f t="shared" si="24"/>
        <v>0</v>
      </c>
      <c r="E268" s="43">
        <f t="shared" si="20"/>
        <v>0</v>
      </c>
      <c r="F268" s="43">
        <f t="shared" si="21"/>
        <v>398579.00809507392</v>
      </c>
      <c r="G268" s="32"/>
      <c r="H268" s="43">
        <f t="shared" si="22"/>
        <v>1027761.5519064115</v>
      </c>
      <c r="I268" s="48">
        <f t="shared" si="23"/>
        <v>1426340.5600014855</v>
      </c>
    </row>
    <row r="269" spans="2:9" x14ac:dyDescent="0.35">
      <c r="B269" s="41">
        <v>268</v>
      </c>
      <c r="C269" s="42">
        <f>'Tabela SAC'!G275</f>
        <v>0</v>
      </c>
      <c r="D269" s="42">
        <f t="shared" si="24"/>
        <v>0</v>
      </c>
      <c r="E269" s="43">
        <f t="shared" si="20"/>
        <v>0</v>
      </c>
      <c r="F269" s="43">
        <f t="shared" si="21"/>
        <v>402166.21916792961</v>
      </c>
      <c r="G269" s="32"/>
      <c r="H269" s="43">
        <f t="shared" si="22"/>
        <v>1035224.3443538665</v>
      </c>
      <c r="I269" s="48">
        <f t="shared" si="23"/>
        <v>1437390.5635217961</v>
      </c>
    </row>
    <row r="270" spans="2:9" x14ac:dyDescent="0.35">
      <c r="B270" s="41">
        <v>269</v>
      </c>
      <c r="C270" s="42">
        <f>'Tabela SAC'!G276</f>
        <v>0</v>
      </c>
      <c r="D270" s="42">
        <f t="shared" si="24"/>
        <v>0</v>
      </c>
      <c r="E270" s="43">
        <f t="shared" si="20"/>
        <v>0</v>
      </c>
      <c r="F270" s="43">
        <f t="shared" si="21"/>
        <v>405785.71514044097</v>
      </c>
      <c r="G270" s="32"/>
      <c r="H270" s="43">
        <f t="shared" si="22"/>
        <v>1042741.32570439</v>
      </c>
      <c r="I270" s="48">
        <f t="shared" si="23"/>
        <v>1448527.0408448309</v>
      </c>
    </row>
    <row r="271" spans="2:9" x14ac:dyDescent="0.35">
      <c r="B271" s="41">
        <v>270</v>
      </c>
      <c r="C271" s="42">
        <f>'Tabela SAC'!G277</f>
        <v>0</v>
      </c>
      <c r="D271" s="42">
        <f t="shared" si="24"/>
        <v>0</v>
      </c>
      <c r="E271" s="43">
        <f t="shared" si="20"/>
        <v>0</v>
      </c>
      <c r="F271" s="43">
        <f t="shared" si="21"/>
        <v>409437.78657670494</v>
      </c>
      <c r="G271" s="32"/>
      <c r="H271" s="43">
        <f t="shared" si="22"/>
        <v>1050312.8894349863</v>
      </c>
      <c r="I271" s="48">
        <f t="shared" si="23"/>
        <v>1459750.6760116913</v>
      </c>
    </row>
    <row r="272" spans="2:9" x14ac:dyDescent="0.35">
      <c r="B272" s="41">
        <v>271</v>
      </c>
      <c r="C272" s="42">
        <f>'Tabela SAC'!G278</f>
        <v>0</v>
      </c>
      <c r="D272" s="42">
        <f t="shared" si="24"/>
        <v>0</v>
      </c>
      <c r="E272" s="43">
        <f t="shared" si="20"/>
        <v>0</v>
      </c>
      <c r="F272" s="43">
        <f t="shared" si="21"/>
        <v>413122.7266558953</v>
      </c>
      <c r="G272" s="32"/>
      <c r="H272" s="43">
        <f t="shared" si="22"/>
        <v>1057939.4318797786</v>
      </c>
      <c r="I272" s="48">
        <f t="shared" si="23"/>
        <v>1471062.158535674</v>
      </c>
    </row>
    <row r="273" spans="2:9" x14ac:dyDescent="0.35">
      <c r="B273" s="41">
        <v>272</v>
      </c>
      <c r="C273" s="42">
        <f>'Tabela SAC'!G279</f>
        <v>0</v>
      </c>
      <c r="D273" s="42">
        <f t="shared" si="24"/>
        <v>0</v>
      </c>
      <c r="E273" s="43">
        <f t="shared" si="20"/>
        <v>0</v>
      </c>
      <c r="F273" s="43">
        <f t="shared" si="21"/>
        <v>416840.83119579835</v>
      </c>
      <c r="G273" s="32"/>
      <c r="H273" s="43">
        <f t="shared" si="22"/>
        <v>1065621.352250756</v>
      </c>
      <c r="I273" s="48">
        <f t="shared" si="23"/>
        <v>1482462.1834465545</v>
      </c>
    </row>
    <row r="274" spans="2:9" x14ac:dyDescent="0.35">
      <c r="B274" s="41">
        <v>273</v>
      </c>
      <c r="C274" s="42">
        <f>'Tabela SAC'!G280</f>
        <v>0</v>
      </c>
      <c r="D274" s="42">
        <f t="shared" si="24"/>
        <v>0</v>
      </c>
      <c r="E274" s="43">
        <f t="shared" si="20"/>
        <v>0</v>
      </c>
      <c r="F274" s="43">
        <f t="shared" si="21"/>
        <v>420592.39867656055</v>
      </c>
      <c r="G274" s="32"/>
      <c r="H274" s="43">
        <f t="shared" si="22"/>
        <v>1073359.0526586692</v>
      </c>
      <c r="I274" s="48">
        <f t="shared" si="23"/>
        <v>1493951.4513352297</v>
      </c>
    </row>
    <row r="275" spans="2:9" x14ac:dyDescent="0.35">
      <c r="B275" s="41">
        <v>274</v>
      </c>
      <c r="C275" s="42">
        <f>'Tabela SAC'!G281</f>
        <v>0</v>
      </c>
      <c r="D275" s="42">
        <f t="shared" si="24"/>
        <v>0</v>
      </c>
      <c r="E275" s="43">
        <f t="shared" si="20"/>
        <v>0</v>
      </c>
      <c r="F275" s="43">
        <f t="shared" si="21"/>
        <v>424377.73026464961</v>
      </c>
      <c r="G275" s="32"/>
      <c r="H275" s="43">
        <f t="shared" si="22"/>
        <v>1081152.9381340796</v>
      </c>
      <c r="I275" s="48">
        <f t="shared" si="23"/>
        <v>1505530.6683987291</v>
      </c>
    </row>
    <row r="276" spans="2:9" x14ac:dyDescent="0.35">
      <c r="B276" s="41">
        <v>275</v>
      </c>
      <c r="C276" s="42">
        <f>'Tabela SAC'!G282</f>
        <v>0</v>
      </c>
      <c r="D276" s="42">
        <f t="shared" si="24"/>
        <v>0</v>
      </c>
      <c r="E276" s="43">
        <f t="shared" si="20"/>
        <v>0</v>
      </c>
      <c r="F276" s="43">
        <f t="shared" si="21"/>
        <v>428197.12983703148</v>
      </c>
      <c r="G276" s="32"/>
      <c r="H276" s="43">
        <f t="shared" si="22"/>
        <v>1089003.4166485604</v>
      </c>
      <c r="I276" s="48">
        <f t="shared" si="23"/>
        <v>1517200.5464855919</v>
      </c>
    </row>
    <row r="277" spans="2:9" x14ac:dyDescent="0.35">
      <c r="B277" s="41">
        <v>276</v>
      </c>
      <c r="C277" s="42">
        <f>'Tabela SAC'!G283</f>
        <v>0</v>
      </c>
      <c r="D277" s="42">
        <f t="shared" si="24"/>
        <v>0</v>
      </c>
      <c r="E277" s="43">
        <f t="shared" si="20"/>
        <v>0</v>
      </c>
      <c r="F277" s="43">
        <f t="shared" si="21"/>
        <v>432050.90400556475</v>
      </c>
      <c r="G277" s="32"/>
      <c r="H277" s="43">
        <f t="shared" si="22"/>
        <v>1096910.8991360525</v>
      </c>
      <c r="I277" s="48">
        <f t="shared" si="23"/>
        <v>1528961.8031416172</v>
      </c>
    </row>
    <row r="278" spans="2:9" x14ac:dyDescent="0.35">
      <c r="B278" s="41">
        <v>277</v>
      </c>
      <c r="C278" s="42">
        <f>'Tabela SAC'!G284</f>
        <v>0</v>
      </c>
      <c r="D278" s="42">
        <f t="shared" si="24"/>
        <v>0</v>
      </c>
      <c r="E278" s="43">
        <f t="shared" si="20"/>
        <v>0</v>
      </c>
      <c r="F278" s="43">
        <f t="shared" si="21"/>
        <v>435939.36214161484</v>
      </c>
      <c r="G278" s="32"/>
      <c r="H278" s="43">
        <f t="shared" si="22"/>
        <v>1104875.7995143738</v>
      </c>
      <c r="I278" s="48">
        <f t="shared" si="23"/>
        <v>1540815.1616559885</v>
      </c>
    </row>
    <row r="279" spans="2:9" x14ac:dyDescent="0.35">
      <c r="B279" s="41">
        <v>278</v>
      </c>
      <c r="C279" s="42">
        <f>'Tabela SAC'!G285</f>
        <v>0</v>
      </c>
      <c r="D279" s="42">
        <f t="shared" si="24"/>
        <v>0</v>
      </c>
      <c r="E279" s="43">
        <f t="shared" si="20"/>
        <v>0</v>
      </c>
      <c r="F279" s="43">
        <f t="shared" si="21"/>
        <v>439862.81640088937</v>
      </c>
      <c r="G279" s="32"/>
      <c r="H279" s="43">
        <f t="shared" si="22"/>
        <v>1112898.5347068871</v>
      </c>
      <c r="I279" s="48">
        <f t="shared" si="23"/>
        <v>1552761.3511077764</v>
      </c>
    </row>
    <row r="280" spans="2:9" x14ac:dyDescent="0.35">
      <c r="B280" s="41">
        <v>279</v>
      </c>
      <c r="C280" s="42">
        <f>'Tabela SAC'!G286</f>
        <v>0</v>
      </c>
      <c r="D280" s="42">
        <f t="shared" si="24"/>
        <v>0</v>
      </c>
      <c r="E280" s="43">
        <f t="shared" si="20"/>
        <v>0</v>
      </c>
      <c r="F280" s="43">
        <f t="shared" si="21"/>
        <v>443821.58174849738</v>
      </c>
      <c r="G280" s="32"/>
      <c r="H280" s="43">
        <f t="shared" si="22"/>
        <v>1120979.5246643228</v>
      </c>
      <c r="I280" s="48">
        <f t="shared" si="23"/>
        <v>1564801.1064128203</v>
      </c>
    </row>
    <row r="281" spans="2:9" x14ac:dyDescent="0.35">
      <c r="B281" s="41">
        <v>280</v>
      </c>
      <c r="C281" s="42">
        <f>'Tabela SAC'!G287</f>
        <v>0</v>
      </c>
      <c r="D281" s="42">
        <f t="shared" si="24"/>
        <v>0</v>
      </c>
      <c r="E281" s="43">
        <f t="shared" si="20"/>
        <v>0</v>
      </c>
      <c r="F281" s="43">
        <f t="shared" si="21"/>
        <v>447815.97598423384</v>
      </c>
      <c r="G281" s="32"/>
      <c r="H281" s="43">
        <f t="shared" si="22"/>
        <v>1129119.192386762</v>
      </c>
      <c r="I281" s="48">
        <f t="shared" si="23"/>
        <v>1576935.1683709959</v>
      </c>
    </row>
    <row r="282" spans="2:9" x14ac:dyDescent="0.35">
      <c r="B282" s="41">
        <v>281</v>
      </c>
      <c r="C282" s="42">
        <f>'Tabela SAC'!G288</f>
        <v>0</v>
      </c>
      <c r="D282" s="42">
        <f t="shared" si="24"/>
        <v>0</v>
      </c>
      <c r="E282" s="43">
        <f t="shared" si="20"/>
        <v>0</v>
      </c>
      <c r="F282" s="43">
        <f t="shared" si="21"/>
        <v>451846.31976809195</v>
      </c>
      <c r="G282" s="32"/>
      <c r="H282" s="43">
        <f t="shared" si="22"/>
        <v>1137317.9639457779</v>
      </c>
      <c r="I282" s="48">
        <f t="shared" si="23"/>
        <v>1589164.2837138698</v>
      </c>
    </row>
    <row r="283" spans="2:9" x14ac:dyDescent="0.35">
      <c r="B283" s="41">
        <v>282</v>
      </c>
      <c r="C283" s="42">
        <f>'Tabela SAC'!G289</f>
        <v>0</v>
      </c>
      <c r="D283" s="42">
        <f t="shared" si="24"/>
        <v>0</v>
      </c>
      <c r="E283" s="43">
        <f t="shared" si="20"/>
        <v>0</v>
      </c>
      <c r="F283" s="43">
        <f t="shared" si="21"/>
        <v>455912.93664600479</v>
      </c>
      <c r="G283" s="32"/>
      <c r="H283" s="43">
        <f t="shared" si="22"/>
        <v>1145576.2685067391</v>
      </c>
      <c r="I283" s="48">
        <f t="shared" si="23"/>
        <v>1601489.205152744</v>
      </c>
    </row>
    <row r="284" spans="2:9" x14ac:dyDescent="0.35">
      <c r="B284" s="41">
        <v>283</v>
      </c>
      <c r="C284" s="42">
        <f>'Tabela SAC'!G290</f>
        <v>0</v>
      </c>
      <c r="D284" s="42">
        <f t="shared" si="24"/>
        <v>0</v>
      </c>
      <c r="E284" s="43">
        <f t="shared" si="20"/>
        <v>0</v>
      </c>
      <c r="F284" s="43">
        <f t="shared" si="21"/>
        <v>460016.15307581885</v>
      </c>
      <c r="G284" s="32"/>
      <c r="H284" s="43">
        <f t="shared" si="22"/>
        <v>1153894.5383512741</v>
      </c>
      <c r="I284" s="48">
        <f t="shared" si="23"/>
        <v>1613910.691427093</v>
      </c>
    </row>
    <row r="285" spans="2:9" x14ac:dyDescent="0.35">
      <c r="B285" s="41">
        <v>284</v>
      </c>
      <c r="C285" s="42">
        <f>'Tabela SAC'!G291</f>
        <v>0</v>
      </c>
      <c r="D285" s="42">
        <f t="shared" si="24"/>
        <v>0</v>
      </c>
      <c r="E285" s="43">
        <f t="shared" si="20"/>
        <v>0</v>
      </c>
      <c r="F285" s="43">
        <f t="shared" si="21"/>
        <v>464156.29845350119</v>
      </c>
      <c r="G285" s="32"/>
      <c r="H285" s="43">
        <f t="shared" si="22"/>
        <v>1162273.2088998992</v>
      </c>
      <c r="I285" s="48">
        <f t="shared" si="23"/>
        <v>1626429.5073534003</v>
      </c>
    </row>
    <row r="286" spans="2:9" x14ac:dyDescent="0.35">
      <c r="B286" s="41">
        <v>285</v>
      </c>
      <c r="C286" s="42">
        <f>'Tabela SAC'!G292</f>
        <v>0</v>
      </c>
      <c r="D286" s="42">
        <f t="shared" si="24"/>
        <v>0</v>
      </c>
      <c r="E286" s="43">
        <f t="shared" si="20"/>
        <v>0</v>
      </c>
      <c r="F286" s="43">
        <f t="shared" si="21"/>
        <v>468333.70513958269</v>
      </c>
      <c r="G286" s="32"/>
      <c r="H286" s="43">
        <f t="shared" si="22"/>
        <v>1170712.7187348099</v>
      </c>
      <c r="I286" s="48">
        <f t="shared" si="23"/>
        <v>1639046.4238743926</v>
      </c>
    </row>
    <row r="287" spans="2:9" x14ac:dyDescent="0.35">
      <c r="B287" s="41">
        <v>286</v>
      </c>
      <c r="C287" s="42">
        <f>'Tabela SAC'!G293</f>
        <v>0</v>
      </c>
      <c r="D287" s="42">
        <f t="shared" si="24"/>
        <v>0</v>
      </c>
      <c r="E287" s="43">
        <f t="shared" si="20"/>
        <v>0</v>
      </c>
      <c r="F287" s="43">
        <f t="shared" si="21"/>
        <v>472548.70848583896</v>
      </c>
      <c r="G287" s="32"/>
      <c r="H287" s="43">
        <f t="shared" si="22"/>
        <v>1179213.50962284</v>
      </c>
      <c r="I287" s="48">
        <f t="shared" si="23"/>
        <v>1651762.2181086789</v>
      </c>
    </row>
    <row r="288" spans="2:9" x14ac:dyDescent="0.35">
      <c r="B288" s="41">
        <v>287</v>
      </c>
      <c r="C288" s="42">
        <f>'Tabela SAC'!G294</f>
        <v>0</v>
      </c>
      <c r="D288" s="42">
        <f t="shared" si="24"/>
        <v>0</v>
      </c>
      <c r="E288" s="43">
        <f t="shared" si="20"/>
        <v>0</v>
      </c>
      <c r="F288" s="43">
        <f t="shared" si="21"/>
        <v>476801.64686221152</v>
      </c>
      <c r="G288" s="32"/>
      <c r="H288" s="43">
        <f t="shared" si="22"/>
        <v>1187776.0265385841</v>
      </c>
      <c r="I288" s="48">
        <f t="shared" si="23"/>
        <v>1664577.6734007956</v>
      </c>
    </row>
    <row r="289" spans="2:9" x14ac:dyDescent="0.35">
      <c r="B289" s="41">
        <v>288</v>
      </c>
      <c r="C289" s="42">
        <f>'Tabela SAC'!G295</f>
        <v>0</v>
      </c>
      <c r="D289" s="42">
        <f t="shared" si="24"/>
        <v>0</v>
      </c>
      <c r="E289" s="43">
        <f t="shared" si="20"/>
        <v>0</v>
      </c>
      <c r="F289" s="43">
        <f t="shared" si="21"/>
        <v>481092.86168397142</v>
      </c>
      <c r="G289" s="32"/>
      <c r="H289" s="43">
        <f t="shared" si="22"/>
        <v>1196400.7176876916</v>
      </c>
      <c r="I289" s="48">
        <f t="shared" si="23"/>
        <v>1677493.579371663</v>
      </c>
    </row>
    <row r="290" spans="2:9" x14ac:dyDescent="0.35">
      <c r="B290" s="41">
        <v>289</v>
      </c>
      <c r="C290" s="42">
        <f>'Tabela SAC'!G296</f>
        <v>0</v>
      </c>
      <c r="D290" s="42">
        <f t="shared" si="24"/>
        <v>0</v>
      </c>
      <c r="E290" s="43">
        <f t="shared" si="20"/>
        <v>0</v>
      </c>
      <c r="F290" s="43">
        <f t="shared" si="21"/>
        <v>485422.69743912719</v>
      </c>
      <c r="G290" s="32"/>
      <c r="H290" s="43">
        <f t="shared" si="22"/>
        <v>1205088.0345303267</v>
      </c>
      <c r="I290" s="48">
        <f t="shared" si="23"/>
        <v>1690510.7319694539</v>
      </c>
    </row>
    <row r="291" spans="2:9" x14ac:dyDescent="0.35">
      <c r="B291" s="41">
        <v>290</v>
      </c>
      <c r="C291" s="42">
        <f>'Tabela SAC'!G297</f>
        <v>0</v>
      </c>
      <c r="D291" s="42">
        <f t="shared" si="24"/>
        <v>0</v>
      </c>
      <c r="E291" s="43">
        <f t="shared" si="20"/>
        <v>0</v>
      </c>
      <c r="F291" s="43">
        <f t="shared" si="21"/>
        <v>489791.50171607936</v>
      </c>
      <c r="G291" s="32"/>
      <c r="H291" s="43">
        <f t="shared" si="22"/>
        <v>1213838.4318048009</v>
      </c>
      <c r="I291" s="48">
        <f t="shared" si="23"/>
        <v>1703629.9335208803</v>
      </c>
    </row>
    <row r="292" spans="2:9" x14ac:dyDescent="0.35">
      <c r="B292" s="41">
        <v>291</v>
      </c>
      <c r="C292" s="42">
        <f>'Tabela SAC'!G298</f>
        <v>0</v>
      </c>
      <c r="D292" s="42">
        <f t="shared" si="24"/>
        <v>0</v>
      </c>
      <c r="E292" s="43">
        <f t="shared" si="20"/>
        <v>0</v>
      </c>
      <c r="F292" s="43">
        <f t="shared" si="21"/>
        <v>494199.62523152406</v>
      </c>
      <c r="G292" s="32"/>
      <c r="H292" s="43">
        <f t="shared" si="22"/>
        <v>1222652.3675513759</v>
      </c>
      <c r="I292" s="48">
        <f t="shared" si="23"/>
        <v>1716851.9927828999</v>
      </c>
    </row>
    <row r="293" spans="2:9" x14ac:dyDescent="0.35">
      <c r="B293" s="41">
        <v>292</v>
      </c>
      <c r="C293" s="42">
        <f>'Tabela SAC'!G299</f>
        <v>0</v>
      </c>
      <c r="D293" s="42">
        <f t="shared" si="24"/>
        <v>0</v>
      </c>
      <c r="E293" s="43">
        <f t="shared" si="20"/>
        <v>0</v>
      </c>
      <c r="F293" s="43">
        <f t="shared" si="21"/>
        <v>498647.42185860779</v>
      </c>
      <c r="G293" s="32"/>
      <c r="H293" s="43">
        <f t="shared" si="22"/>
        <v>1231530.3031362402</v>
      </c>
      <c r="I293" s="48">
        <f t="shared" si="23"/>
        <v>1730177.724994848</v>
      </c>
    </row>
    <row r="294" spans="2:9" x14ac:dyDescent="0.35">
      <c r="B294" s="41">
        <v>293</v>
      </c>
      <c r="C294" s="42">
        <f>'Tabela SAC'!G300</f>
        <v>0</v>
      </c>
      <c r="D294" s="42">
        <f t="shared" si="24"/>
        <v>0</v>
      </c>
      <c r="E294" s="43">
        <f t="shared" si="20"/>
        <v>0</v>
      </c>
      <c r="F294" s="43">
        <f t="shared" si="21"/>
        <v>503135.24865533528</v>
      </c>
      <c r="G294" s="32"/>
      <c r="H294" s="43">
        <f t="shared" si="22"/>
        <v>1240472.7032756589</v>
      </c>
      <c r="I294" s="48">
        <f t="shared" si="23"/>
        <v>1743607.9519309942</v>
      </c>
    </row>
    <row r="295" spans="2:9" x14ac:dyDescent="0.35">
      <c r="B295" s="41">
        <v>294</v>
      </c>
      <c r="C295" s="42">
        <f>'Tabela SAC'!G301</f>
        <v>0</v>
      </c>
      <c r="D295" s="42">
        <f t="shared" si="24"/>
        <v>0</v>
      </c>
      <c r="E295" s="43">
        <f t="shared" si="20"/>
        <v>0</v>
      </c>
      <c r="F295" s="43">
        <f t="shared" si="21"/>
        <v>507663.46589323331</v>
      </c>
      <c r="G295" s="32"/>
      <c r="H295" s="43">
        <f t="shared" si="22"/>
        <v>1249480.0360602993</v>
      </c>
      <c r="I295" s="48">
        <f t="shared" si="23"/>
        <v>1757143.5019535325</v>
      </c>
    </row>
    <row r="296" spans="2:9" x14ac:dyDescent="0.35">
      <c r="B296" s="41">
        <v>295</v>
      </c>
      <c r="C296" s="42">
        <f>'Tabela SAC'!G302</f>
        <v>0</v>
      </c>
      <c r="D296" s="42">
        <f t="shared" si="24"/>
        <v>0</v>
      </c>
      <c r="E296" s="43">
        <f t="shared" si="20"/>
        <v>0</v>
      </c>
      <c r="F296" s="43">
        <f t="shared" si="21"/>
        <v>512232.4370862724</v>
      </c>
      <c r="G296" s="32"/>
      <c r="H296" s="43">
        <f t="shared" si="22"/>
        <v>1258552.7729797338</v>
      </c>
      <c r="I296" s="48">
        <f t="shared" si="23"/>
        <v>1770785.2100660061</v>
      </c>
    </row>
    <row r="297" spans="2:9" x14ac:dyDescent="0.35">
      <c r="B297" s="41">
        <v>296</v>
      </c>
      <c r="C297" s="42">
        <f>'Tabela SAC'!G303</f>
        <v>0</v>
      </c>
      <c r="D297" s="42">
        <f t="shared" si="24"/>
        <v>0</v>
      </c>
      <c r="E297" s="43">
        <f t="shared" si="20"/>
        <v>0</v>
      </c>
      <c r="F297" s="43">
        <f t="shared" si="21"/>
        <v>516842.52902004885</v>
      </c>
      <c r="G297" s="32"/>
      <c r="H297" s="43">
        <f t="shared" si="22"/>
        <v>1267691.388947119</v>
      </c>
      <c r="I297" s="48">
        <f t="shared" si="23"/>
        <v>1784533.9179671679</v>
      </c>
    </row>
    <row r="298" spans="2:9" x14ac:dyDescent="0.35">
      <c r="B298" s="41">
        <v>297</v>
      </c>
      <c r="C298" s="42">
        <f>'Tabela SAC'!G304</f>
        <v>0</v>
      </c>
      <c r="D298" s="42">
        <f t="shared" si="24"/>
        <v>0</v>
      </c>
      <c r="E298" s="43">
        <f t="shared" si="20"/>
        <v>0</v>
      </c>
      <c r="F298" s="43">
        <f t="shared" si="21"/>
        <v>521494.11178122927</v>
      </c>
      <c r="G298" s="32"/>
      <c r="H298" s="43">
        <f t="shared" si="22"/>
        <v>1276896.3623240562</v>
      </c>
      <c r="I298" s="48">
        <f t="shared" si="23"/>
        <v>1798390.4741052855</v>
      </c>
    </row>
    <row r="299" spans="2:9" x14ac:dyDescent="0.35">
      <c r="B299" s="41">
        <v>298</v>
      </c>
      <c r="C299" s="42">
        <f>'Tabela SAC'!G305</f>
        <v>0</v>
      </c>
      <c r="D299" s="42">
        <f t="shared" si="24"/>
        <v>0</v>
      </c>
      <c r="E299" s="43">
        <f t="shared" si="20"/>
        <v>0</v>
      </c>
      <c r="F299" s="43">
        <f t="shared" si="21"/>
        <v>526187.55878726032</v>
      </c>
      <c r="G299" s="32"/>
      <c r="H299" s="43">
        <f t="shared" si="22"/>
        <v>1286168.1749456306</v>
      </c>
      <c r="I299" s="48">
        <f t="shared" si="23"/>
        <v>1812355.7337328908</v>
      </c>
    </row>
    <row r="300" spans="2:9" x14ac:dyDescent="0.35">
      <c r="B300" s="41">
        <v>299</v>
      </c>
      <c r="C300" s="42">
        <f>'Tabela SAC'!G306</f>
        <v>0</v>
      </c>
      <c r="D300" s="42">
        <f t="shared" si="24"/>
        <v>0</v>
      </c>
      <c r="E300" s="43">
        <f t="shared" si="20"/>
        <v>0</v>
      </c>
      <c r="F300" s="43">
        <f t="shared" si="21"/>
        <v>530923.24681634561</v>
      </c>
      <c r="G300" s="32"/>
      <c r="H300" s="43">
        <f t="shared" si="22"/>
        <v>1295507.3121456327</v>
      </c>
      <c r="I300" s="48">
        <f t="shared" si="23"/>
        <v>1826430.5589619782</v>
      </c>
    </row>
    <row r="301" spans="2:9" x14ac:dyDescent="0.35">
      <c r="B301" s="41">
        <v>300</v>
      </c>
      <c r="C301" s="42">
        <f>'Tabela SAC'!G307</f>
        <v>0</v>
      </c>
      <c r="D301" s="42">
        <f t="shared" si="24"/>
        <v>0</v>
      </c>
      <c r="E301" s="43">
        <f t="shared" si="20"/>
        <v>0</v>
      </c>
      <c r="F301" s="43">
        <f t="shared" si="21"/>
        <v>535701.5560376927</v>
      </c>
      <c r="G301" s="32"/>
      <c r="H301" s="43">
        <f t="shared" si="22"/>
        <v>1304914.2627819641</v>
      </c>
      <c r="I301" s="48">
        <f t="shared" si="23"/>
        <v>1840615.818819657</v>
      </c>
    </row>
    <row r="302" spans="2:9" x14ac:dyDescent="0.35">
      <c r="B302" s="41">
        <v>301</v>
      </c>
      <c r="C302" s="42">
        <f>'Tabela SAC'!G308</f>
        <v>0</v>
      </c>
      <c r="D302" s="42">
        <f t="shared" si="24"/>
        <v>0</v>
      </c>
      <c r="E302" s="43">
        <f t="shared" si="20"/>
        <v>0</v>
      </c>
      <c r="F302" s="43">
        <f t="shared" si="21"/>
        <v>540522.87004203198</v>
      </c>
      <c r="G302" s="32"/>
      <c r="H302" s="43">
        <f t="shared" si="22"/>
        <v>1314389.5192622263</v>
      </c>
      <c r="I302" s="48">
        <f t="shared" si="23"/>
        <v>1854912.3893042584</v>
      </c>
    </row>
    <row r="303" spans="2:9" x14ac:dyDescent="0.35">
      <c r="B303" s="41">
        <v>302</v>
      </c>
      <c r="C303" s="42">
        <f>'Tabela SAC'!G309</f>
        <v>0</v>
      </c>
      <c r="D303" s="42">
        <f t="shared" si="24"/>
        <v>0</v>
      </c>
      <c r="E303" s="43">
        <f t="shared" si="20"/>
        <v>0</v>
      </c>
      <c r="F303" s="43">
        <f t="shared" si="21"/>
        <v>545387.57587241032</v>
      </c>
      <c r="G303" s="32"/>
      <c r="H303" s="43">
        <f t="shared" si="22"/>
        <v>1323933.5775694954</v>
      </c>
      <c r="I303" s="48">
        <f t="shared" si="23"/>
        <v>1869321.1534419057</v>
      </c>
    </row>
    <row r="304" spans="2:9" x14ac:dyDescent="0.35">
      <c r="B304" s="41">
        <v>303</v>
      </c>
      <c r="C304" s="42">
        <f>'Tabela SAC'!G310</f>
        <v>0</v>
      </c>
      <c r="D304" s="42">
        <f t="shared" si="24"/>
        <v>0</v>
      </c>
      <c r="E304" s="43">
        <f t="shared" si="20"/>
        <v>0</v>
      </c>
      <c r="F304" s="43">
        <f t="shared" si="21"/>
        <v>550296.06405526202</v>
      </c>
      <c r="G304" s="32"/>
      <c r="H304" s="43">
        <f t="shared" si="22"/>
        <v>1333546.9372882848</v>
      </c>
      <c r="I304" s="48">
        <f t="shared" si="23"/>
        <v>1883843.0013435469</v>
      </c>
    </row>
    <row r="305" spans="2:9" x14ac:dyDescent="0.35">
      <c r="B305" s="41">
        <v>304</v>
      </c>
      <c r="C305" s="42">
        <f>'Tabela SAC'!G311</f>
        <v>0</v>
      </c>
      <c r="D305" s="42">
        <f t="shared" si="24"/>
        <v>0</v>
      </c>
      <c r="E305" s="43">
        <f t="shared" si="20"/>
        <v>0</v>
      </c>
      <c r="F305" s="43">
        <f t="shared" si="21"/>
        <v>555248.72863175941</v>
      </c>
      <c r="G305" s="32"/>
      <c r="H305" s="43">
        <f t="shared" si="22"/>
        <v>1343230.1016306963</v>
      </c>
      <c r="I305" s="48">
        <f t="shared" si="23"/>
        <v>1898478.8302624556</v>
      </c>
    </row>
    <row r="306" spans="2:9" x14ac:dyDescent="0.35">
      <c r="B306" s="41">
        <v>305</v>
      </c>
      <c r="C306" s="42">
        <f>'Tabela SAC'!G312</f>
        <v>0</v>
      </c>
      <c r="D306" s="42">
        <f t="shared" si="24"/>
        <v>0</v>
      </c>
      <c r="E306" s="43">
        <f t="shared" si="20"/>
        <v>0</v>
      </c>
      <c r="F306" s="43">
        <f t="shared" si="21"/>
        <v>560245.96718944528</v>
      </c>
      <c r="G306" s="32"/>
      <c r="H306" s="43">
        <f t="shared" si="22"/>
        <v>1352983.5774627603</v>
      </c>
      <c r="I306" s="48">
        <f t="shared" si="23"/>
        <v>1913229.5446522054</v>
      </c>
    </row>
    <row r="307" spans="2:9" x14ac:dyDescent="0.35">
      <c r="B307" s="41">
        <v>306</v>
      </c>
      <c r="C307" s="42">
        <f>'Tabela SAC'!G313</f>
        <v>0</v>
      </c>
      <c r="D307" s="42">
        <f t="shared" si="24"/>
        <v>0</v>
      </c>
      <c r="E307" s="43">
        <f t="shared" si="20"/>
        <v>0</v>
      </c>
      <c r="F307" s="43">
        <f t="shared" si="21"/>
        <v>565288.18089415028</v>
      </c>
      <c r="G307" s="32"/>
      <c r="H307" s="43">
        <f t="shared" si="22"/>
        <v>1362807.8753309676</v>
      </c>
      <c r="I307" s="48">
        <f t="shared" si="23"/>
        <v>1928096.0562251178</v>
      </c>
    </row>
    <row r="308" spans="2:9" x14ac:dyDescent="0.35">
      <c r="B308" s="41">
        <v>307</v>
      </c>
      <c r="C308" s="42">
        <f>'Tabela SAC'!G314</f>
        <v>0</v>
      </c>
      <c r="D308" s="42">
        <f t="shared" si="24"/>
        <v>0</v>
      </c>
      <c r="E308" s="43">
        <f t="shared" si="20"/>
        <v>0</v>
      </c>
      <c r="F308" s="43">
        <f t="shared" si="21"/>
        <v>570375.77452219767</v>
      </c>
      <c r="G308" s="32"/>
      <c r="H308" s="43">
        <f t="shared" si="22"/>
        <v>1372703.5094889947</v>
      </c>
      <c r="I308" s="48">
        <f t="shared" si="23"/>
        <v>1943079.2840111924</v>
      </c>
    </row>
    <row r="309" spans="2:9" x14ac:dyDescent="0.35">
      <c r="B309" s="41">
        <v>308</v>
      </c>
      <c r="C309" s="42">
        <f>'Tabela SAC'!G315</f>
        <v>0</v>
      </c>
      <c r="D309" s="42">
        <f t="shared" si="24"/>
        <v>0</v>
      </c>
      <c r="E309" s="43">
        <f t="shared" si="20"/>
        <v>0</v>
      </c>
      <c r="F309" s="43">
        <f t="shared" si="21"/>
        <v>575509.15649289743</v>
      </c>
      <c r="G309" s="32"/>
      <c r="H309" s="43">
        <f t="shared" si="22"/>
        <v>1382670.9979246219</v>
      </c>
      <c r="I309" s="48">
        <f t="shared" si="23"/>
        <v>1958180.1544175195</v>
      </c>
    </row>
    <row r="310" spans="2:9" x14ac:dyDescent="0.35">
      <c r="B310" s="41">
        <v>309</v>
      </c>
      <c r="C310" s="42">
        <f>'Tabela SAC'!G316</f>
        <v>0</v>
      </c>
      <c r="D310" s="42">
        <f t="shared" si="24"/>
        <v>0</v>
      </c>
      <c r="E310" s="43">
        <f t="shared" si="20"/>
        <v>0</v>
      </c>
      <c r="F310" s="43">
        <f t="shared" si="21"/>
        <v>580688.73890133353</v>
      </c>
      <c r="G310" s="32"/>
      <c r="H310" s="43">
        <f t="shared" si="22"/>
        <v>1392710.8623868474</v>
      </c>
      <c r="I310" s="48">
        <f t="shared" si="23"/>
        <v>1973399.6012881808</v>
      </c>
    </row>
    <row r="311" spans="2:9" x14ac:dyDescent="0.35">
      <c r="B311" s="41">
        <v>310</v>
      </c>
      <c r="C311" s="42">
        <f>'Tabela SAC'!G317</f>
        <v>0</v>
      </c>
      <c r="D311" s="42">
        <f t="shared" si="24"/>
        <v>0</v>
      </c>
      <c r="E311" s="43">
        <f t="shared" si="20"/>
        <v>0</v>
      </c>
      <c r="F311" s="43">
        <f t="shared" si="21"/>
        <v>585914.93755144556</v>
      </c>
      <c r="G311" s="32"/>
      <c r="H311" s="43">
        <f t="shared" si="22"/>
        <v>1402823.6284131985</v>
      </c>
      <c r="I311" s="48">
        <f t="shared" si="23"/>
        <v>1988738.5659646441</v>
      </c>
    </row>
    <row r="312" spans="2:9" x14ac:dyDescent="0.35">
      <c r="B312" s="41">
        <v>311</v>
      </c>
      <c r="C312" s="42">
        <f>'Tabela SAC'!G318</f>
        <v>0</v>
      </c>
      <c r="D312" s="42">
        <f t="shared" si="24"/>
        <v>0</v>
      </c>
      <c r="E312" s="43">
        <f t="shared" si="20"/>
        <v>0</v>
      </c>
      <c r="F312" s="43">
        <f t="shared" si="21"/>
        <v>591188.17198940855</v>
      </c>
      <c r="G312" s="32"/>
      <c r="H312" s="43">
        <f t="shared" si="22"/>
        <v>1413009.8253572409</v>
      </c>
      <c r="I312" s="48">
        <f t="shared" si="23"/>
        <v>2004197.9973466494</v>
      </c>
    </row>
    <row r="313" spans="2:9" x14ac:dyDescent="0.35">
      <c r="B313" s="41">
        <v>312</v>
      </c>
      <c r="C313" s="42">
        <f>'Tabela SAC'!G319</f>
        <v>0</v>
      </c>
      <c r="D313" s="42">
        <f t="shared" si="24"/>
        <v>0</v>
      </c>
      <c r="E313" s="43">
        <f t="shared" si="20"/>
        <v>0</v>
      </c>
      <c r="F313" s="43">
        <f t="shared" si="21"/>
        <v>596508.86553731328</v>
      </c>
      <c r="G313" s="32"/>
      <c r="H313" s="43">
        <f t="shared" si="22"/>
        <v>1423269.9864162877</v>
      </c>
      <c r="I313" s="48">
        <f t="shared" si="23"/>
        <v>2019778.851953601</v>
      </c>
    </row>
    <row r="314" spans="2:9" x14ac:dyDescent="0.35">
      <c r="B314" s="41">
        <v>313</v>
      </c>
      <c r="C314" s="42">
        <f>'Tabela SAC'!G320</f>
        <v>0</v>
      </c>
      <c r="D314" s="42">
        <f t="shared" si="24"/>
        <v>0</v>
      </c>
      <c r="E314" s="43">
        <f t="shared" si="20"/>
        <v>0</v>
      </c>
      <c r="F314" s="43">
        <f t="shared" si="21"/>
        <v>601877.44532714912</v>
      </c>
      <c r="G314" s="32"/>
      <c r="H314" s="43">
        <f t="shared" si="22"/>
        <v>1433604.6486593096</v>
      </c>
      <c r="I314" s="48">
        <f t="shared" si="23"/>
        <v>2035482.0939864586</v>
      </c>
    </row>
    <row r="315" spans="2:9" x14ac:dyDescent="0.35">
      <c r="B315" s="41">
        <v>314</v>
      </c>
      <c r="C315" s="42">
        <f>'Tabela SAC'!G321</f>
        <v>0</v>
      </c>
      <c r="D315" s="42">
        <f t="shared" si="24"/>
        <v>0</v>
      </c>
      <c r="E315" s="43">
        <f t="shared" ref="E315:E378" si="25">D315-C315</f>
        <v>0</v>
      </c>
      <c r="F315" s="43">
        <f t="shared" si="21"/>
        <v>607294.34233509342</v>
      </c>
      <c r="G315" s="32"/>
      <c r="H315" s="43">
        <f t="shared" si="22"/>
        <v>1444014.3530550478</v>
      </c>
      <c r="I315" s="48">
        <f t="shared" si="23"/>
        <v>2051308.6953901411</v>
      </c>
    </row>
    <row r="316" spans="2:9" x14ac:dyDescent="0.35">
      <c r="B316" s="41">
        <v>315</v>
      </c>
      <c r="C316" s="42">
        <f>'Tabela SAC'!G322</f>
        <v>0</v>
      </c>
      <c r="D316" s="42">
        <f t="shared" si="24"/>
        <v>0</v>
      </c>
      <c r="E316" s="43">
        <f t="shared" si="25"/>
        <v>0</v>
      </c>
      <c r="F316" s="43">
        <f t="shared" si="21"/>
        <v>612759.99141610926</v>
      </c>
      <c r="G316" s="32"/>
      <c r="H316" s="43">
        <f t="shared" si="22"/>
        <v>1454499.6445003315</v>
      </c>
      <c r="I316" s="48">
        <f t="shared" si="23"/>
        <v>2067259.6359164407</v>
      </c>
    </row>
    <row r="317" spans="2:9" x14ac:dyDescent="0.35">
      <c r="B317" s="41">
        <v>316</v>
      </c>
      <c r="C317" s="42">
        <f>'Tabela SAC'!G323</f>
        <v>0</v>
      </c>
      <c r="D317" s="42">
        <f t="shared" si="24"/>
        <v>0</v>
      </c>
      <c r="E317" s="43">
        <f t="shared" si="25"/>
        <v>0</v>
      </c>
      <c r="F317" s="43">
        <f t="shared" si="21"/>
        <v>618274.83133885427</v>
      </c>
      <c r="G317" s="32"/>
      <c r="H317" s="43">
        <f t="shared" si="22"/>
        <v>1465061.0718485997</v>
      </c>
      <c r="I317" s="48">
        <f t="shared" si="23"/>
        <v>2083335.903187454</v>
      </c>
    </row>
    <row r="318" spans="2:9" x14ac:dyDescent="0.35">
      <c r="B318" s="41">
        <v>317</v>
      </c>
      <c r="C318" s="42">
        <f>'Tabela SAC'!G324</f>
        <v>0</v>
      </c>
      <c r="D318" s="42">
        <f t="shared" si="24"/>
        <v>0</v>
      </c>
      <c r="E318" s="43">
        <f t="shared" si="25"/>
        <v>0</v>
      </c>
      <c r="F318" s="43">
        <f t="shared" si="21"/>
        <v>623839.30482090393</v>
      </c>
      <c r="G318" s="32"/>
      <c r="H318" s="43">
        <f t="shared" si="22"/>
        <v>1475699.1879386317</v>
      </c>
      <c r="I318" s="48">
        <f t="shared" si="23"/>
        <v>2099538.4927595356</v>
      </c>
    </row>
    <row r="319" spans="2:9" x14ac:dyDescent="0.35">
      <c r="B319" s="41">
        <v>318</v>
      </c>
      <c r="C319" s="42">
        <f>'Tabela SAC'!G325</f>
        <v>0</v>
      </c>
      <c r="D319" s="42">
        <f t="shared" si="24"/>
        <v>0</v>
      </c>
      <c r="E319" s="43">
        <f t="shared" si="25"/>
        <v>0</v>
      </c>
      <c r="F319" s="43">
        <f t="shared" si="21"/>
        <v>629453.85856429208</v>
      </c>
      <c r="G319" s="32"/>
      <c r="H319" s="43">
        <f t="shared" si="22"/>
        <v>1486414.5496234854</v>
      </c>
      <c r="I319" s="48">
        <f t="shared" si="23"/>
        <v>2115868.4081877777</v>
      </c>
    </row>
    <row r="320" spans="2:9" x14ac:dyDescent="0.35">
      <c r="B320" s="41">
        <v>319</v>
      </c>
      <c r="C320" s="42">
        <f>'Tabela SAC'!G326</f>
        <v>0</v>
      </c>
      <c r="D320" s="42">
        <f t="shared" si="24"/>
        <v>0</v>
      </c>
      <c r="E320" s="43">
        <f t="shared" si="25"/>
        <v>0</v>
      </c>
      <c r="F320" s="43">
        <f t="shared" si="21"/>
        <v>635118.94329137076</v>
      </c>
      <c r="G320" s="32"/>
      <c r="H320" s="43">
        <f t="shared" si="22"/>
        <v>1497207.7177996456</v>
      </c>
      <c r="I320" s="48">
        <f t="shared" si="23"/>
        <v>2132326.6610910166</v>
      </c>
    </row>
    <row r="321" spans="2:9" x14ac:dyDescent="0.35">
      <c r="B321" s="41">
        <v>320</v>
      </c>
      <c r="C321" s="42">
        <f>'Tabela SAC'!G327</f>
        <v>0</v>
      </c>
      <c r="D321" s="42">
        <f t="shared" si="24"/>
        <v>0</v>
      </c>
      <c r="E321" s="43">
        <f t="shared" si="25"/>
        <v>0</v>
      </c>
      <c r="F321" s="43">
        <f t="shared" si="21"/>
        <v>640835.01378099306</v>
      </c>
      <c r="G321" s="32"/>
      <c r="H321" s="43">
        <f t="shared" si="22"/>
        <v>1508079.2574363842</v>
      </c>
      <c r="I321" s="48">
        <f t="shared" si="23"/>
        <v>2148914.2712173774</v>
      </c>
    </row>
    <row r="322" spans="2:9" x14ac:dyDescent="0.35">
      <c r="B322" s="41">
        <v>321</v>
      </c>
      <c r="C322" s="42">
        <f>'Tabela SAC'!G328</f>
        <v>0</v>
      </c>
      <c r="D322" s="42">
        <f t="shared" si="24"/>
        <v>0</v>
      </c>
      <c r="E322" s="43">
        <f t="shared" si="25"/>
        <v>0</v>
      </c>
      <c r="F322" s="43">
        <f t="shared" si="21"/>
        <v>646602.52890502196</v>
      </c>
      <c r="G322" s="32"/>
      <c r="H322" s="43">
        <f t="shared" si="22"/>
        <v>1519029.7376053336</v>
      </c>
      <c r="I322" s="48">
        <f t="shared" si="23"/>
        <v>2165632.2665103553</v>
      </c>
    </row>
    <row r="323" spans="2:9" x14ac:dyDescent="0.35">
      <c r="B323" s="41">
        <v>322</v>
      </c>
      <c r="C323" s="42">
        <f>'Tabela SAC'!G329</f>
        <v>0</v>
      </c>
      <c r="D323" s="42">
        <f t="shared" si="24"/>
        <v>0</v>
      </c>
      <c r="E323" s="43">
        <f t="shared" si="25"/>
        <v>0</v>
      </c>
      <c r="F323" s="43">
        <f t="shared" ref="F323:F386" si="26">((F322+E323)*$L$8)+(F322+E323)</f>
        <v>652421.95166516711</v>
      </c>
      <c r="G323" s="32"/>
      <c r="H323" s="43">
        <f t="shared" ref="H323:H386" si="27">H322*$M$9+H322</f>
        <v>1530059.7315102746</v>
      </c>
      <c r="I323" s="48">
        <f t="shared" ref="I323:I386" si="28">H323+F323</f>
        <v>2182481.6831754418</v>
      </c>
    </row>
    <row r="324" spans="2:9" x14ac:dyDescent="0.35">
      <c r="B324" s="41">
        <v>323</v>
      </c>
      <c r="C324" s="42">
        <f>'Tabela SAC'!G330</f>
        <v>0</v>
      </c>
      <c r="D324" s="42">
        <f t="shared" ref="D324:D387" si="29">IF(C324,D323,0)</f>
        <v>0</v>
      </c>
      <c r="E324" s="43">
        <f t="shared" si="25"/>
        <v>0</v>
      </c>
      <c r="F324" s="43">
        <f t="shared" si="26"/>
        <v>658293.74923015363</v>
      </c>
      <c r="G324" s="32"/>
      <c r="H324" s="43">
        <f t="shared" si="27"/>
        <v>1541169.8165171416</v>
      </c>
      <c r="I324" s="48">
        <f t="shared" si="28"/>
        <v>2199463.5657472955</v>
      </c>
    </row>
    <row r="325" spans="2:9" x14ac:dyDescent="0.35">
      <c r="B325" s="41">
        <v>324</v>
      </c>
      <c r="C325" s="42">
        <f>'Tabela SAC'!G331</f>
        <v>0</v>
      </c>
      <c r="D325" s="42">
        <f t="shared" si="29"/>
        <v>0</v>
      </c>
      <c r="E325" s="43">
        <f t="shared" si="25"/>
        <v>0</v>
      </c>
      <c r="F325" s="43">
        <f t="shared" si="26"/>
        <v>664218.39297322498</v>
      </c>
      <c r="G325" s="32"/>
      <c r="H325" s="43">
        <f t="shared" si="27"/>
        <v>1552360.574184244</v>
      </c>
      <c r="I325" s="48">
        <f t="shared" si="28"/>
        <v>2216578.9671574691</v>
      </c>
    </row>
    <row r="326" spans="2:9" x14ac:dyDescent="0.35">
      <c r="B326" s="41">
        <v>325</v>
      </c>
      <c r="C326" s="42">
        <f>'Tabela SAC'!G332</f>
        <v>0</v>
      </c>
      <c r="D326" s="42">
        <f t="shared" si="29"/>
        <v>0</v>
      </c>
      <c r="E326" s="43">
        <f t="shared" si="25"/>
        <v>0</v>
      </c>
      <c r="F326" s="43">
        <f t="shared" si="26"/>
        <v>670196.35850998398</v>
      </c>
      <c r="G326" s="32"/>
      <c r="H326" s="43">
        <f t="shared" si="27"/>
        <v>1563632.590292708</v>
      </c>
      <c r="I326" s="48">
        <f t="shared" si="28"/>
        <v>2233828.9488026919</v>
      </c>
    </row>
    <row r="327" spans="2:9" x14ac:dyDescent="0.35">
      <c r="B327" s="41">
        <v>326</v>
      </c>
      <c r="C327" s="42">
        <f>'Tabela SAC'!G333</f>
        <v>0</v>
      </c>
      <c r="D327" s="42">
        <f t="shared" si="29"/>
        <v>0</v>
      </c>
      <c r="E327" s="43">
        <f t="shared" si="25"/>
        <v>0</v>
      </c>
      <c r="F327" s="43">
        <f t="shared" si="26"/>
        <v>676228.12573657383</v>
      </c>
      <c r="G327" s="32"/>
      <c r="H327" s="43">
        <f t="shared" si="27"/>
        <v>1574986.4548771398</v>
      </c>
      <c r="I327" s="48">
        <f t="shared" si="28"/>
        <v>2251214.5806137137</v>
      </c>
    </row>
    <row r="328" spans="2:9" x14ac:dyDescent="0.35">
      <c r="B328" s="41">
        <v>327</v>
      </c>
      <c r="C328" s="42">
        <f>'Tabela SAC'!G334</f>
        <v>0</v>
      </c>
      <c r="D328" s="42">
        <f t="shared" si="29"/>
        <v>0</v>
      </c>
      <c r="E328" s="43">
        <f t="shared" si="25"/>
        <v>0</v>
      </c>
      <c r="F328" s="43">
        <f t="shared" si="26"/>
        <v>682314.17886820296</v>
      </c>
      <c r="G328" s="32"/>
      <c r="H328" s="43">
        <f t="shared" si="27"/>
        <v>1586422.7622565106</v>
      </c>
      <c r="I328" s="48">
        <f t="shared" si="28"/>
        <v>2268736.9411247135</v>
      </c>
    </row>
    <row r="329" spans="2:9" x14ac:dyDescent="0.35">
      <c r="B329" s="41">
        <v>328</v>
      </c>
      <c r="C329" s="42">
        <f>'Tabela SAC'!G335</f>
        <v>0</v>
      </c>
      <c r="D329" s="42">
        <f t="shared" si="29"/>
        <v>0</v>
      </c>
      <c r="E329" s="43">
        <f t="shared" si="25"/>
        <v>0</v>
      </c>
      <c r="F329" s="43">
        <f t="shared" si="26"/>
        <v>688455.00647801673</v>
      </c>
      <c r="G329" s="32"/>
      <c r="H329" s="43">
        <f t="shared" si="27"/>
        <v>1597942.1110652667</v>
      </c>
      <c r="I329" s="48">
        <f t="shared" si="28"/>
        <v>2286397.1175432834</v>
      </c>
    </row>
    <row r="330" spans="2:9" x14ac:dyDescent="0.35">
      <c r="B330" s="41">
        <v>329</v>
      </c>
      <c r="C330" s="42">
        <f>'Tabela SAC'!G336</f>
        <v>0</v>
      </c>
      <c r="D330" s="42">
        <f t="shared" si="29"/>
        <v>0</v>
      </c>
      <c r="E330" s="43">
        <f t="shared" si="25"/>
        <v>0</v>
      </c>
      <c r="F330" s="43">
        <f t="shared" si="26"/>
        <v>694651.10153631889</v>
      </c>
      <c r="G330" s="32"/>
      <c r="H330" s="43">
        <f t="shared" si="27"/>
        <v>1609545.1042846646</v>
      </c>
      <c r="I330" s="48">
        <f t="shared" si="28"/>
        <v>2304196.2058209833</v>
      </c>
    </row>
    <row r="331" spans="2:9" x14ac:dyDescent="0.35">
      <c r="B331" s="41">
        <v>330</v>
      </c>
      <c r="C331" s="42">
        <f>'Tabela SAC'!G337</f>
        <v>0</v>
      </c>
      <c r="D331" s="42">
        <f t="shared" si="29"/>
        <v>0</v>
      </c>
      <c r="E331" s="43">
        <f t="shared" si="25"/>
        <v>0</v>
      </c>
      <c r="F331" s="43">
        <f t="shared" si="26"/>
        <v>700902.96145014581</v>
      </c>
      <c r="G331" s="32"/>
      <c r="H331" s="43">
        <f t="shared" si="27"/>
        <v>1621232.3492743347</v>
      </c>
      <c r="I331" s="48">
        <f t="shared" si="28"/>
        <v>2322135.3107244805</v>
      </c>
    </row>
    <row r="332" spans="2:9" x14ac:dyDescent="0.35">
      <c r="B332" s="41">
        <v>331</v>
      </c>
      <c r="C332" s="42">
        <f>'Tabela SAC'!G338</f>
        <v>0</v>
      </c>
      <c r="D332" s="42">
        <f t="shared" si="29"/>
        <v>0</v>
      </c>
      <c r="E332" s="43">
        <f t="shared" si="25"/>
        <v>0</v>
      </c>
      <c r="F332" s="43">
        <f t="shared" si="26"/>
        <v>707211.08810319717</v>
      </c>
      <c r="G332" s="32"/>
      <c r="H332" s="43">
        <f t="shared" si="27"/>
        <v>1633004.4578040726</v>
      </c>
      <c r="I332" s="48">
        <f t="shared" si="28"/>
        <v>2340215.5459072697</v>
      </c>
    </row>
    <row r="333" spans="2:9" x14ac:dyDescent="0.35">
      <c r="B333" s="41">
        <v>332</v>
      </c>
      <c r="C333" s="42">
        <f>'Tabela SAC'!G339</f>
        <v>0</v>
      </c>
      <c r="D333" s="42">
        <f t="shared" si="29"/>
        <v>0</v>
      </c>
      <c r="E333" s="43">
        <f t="shared" si="25"/>
        <v>0</v>
      </c>
      <c r="F333" s="43">
        <f t="shared" si="26"/>
        <v>713575.987896126</v>
      </c>
      <c r="G333" s="32"/>
      <c r="H333" s="43">
        <f t="shared" si="27"/>
        <v>1644862.0460858634</v>
      </c>
      <c r="I333" s="48">
        <f t="shared" si="28"/>
        <v>2358438.0339819891</v>
      </c>
    </row>
    <row r="334" spans="2:9" x14ac:dyDescent="0.35">
      <c r="B334" s="41">
        <v>333</v>
      </c>
      <c r="C334" s="42">
        <f>'Tabela SAC'!G340</f>
        <v>0</v>
      </c>
      <c r="D334" s="42">
        <f t="shared" si="29"/>
        <v>0</v>
      </c>
      <c r="E334" s="43">
        <f t="shared" si="25"/>
        <v>0</v>
      </c>
      <c r="F334" s="43">
        <f t="shared" si="26"/>
        <v>719998.17178719118</v>
      </c>
      <c r="G334" s="32"/>
      <c r="H334" s="43">
        <f t="shared" si="27"/>
        <v>1656805.7348061365</v>
      </c>
      <c r="I334" s="48">
        <f t="shared" si="28"/>
        <v>2376803.9065933274</v>
      </c>
    </row>
    <row r="335" spans="2:9" x14ac:dyDescent="0.35">
      <c r="B335" s="41">
        <v>334</v>
      </c>
      <c r="C335" s="42">
        <f>'Tabela SAC'!G341</f>
        <v>0</v>
      </c>
      <c r="D335" s="42">
        <f t="shared" si="29"/>
        <v>0</v>
      </c>
      <c r="E335" s="43">
        <f t="shared" si="25"/>
        <v>0</v>
      </c>
      <c r="F335" s="43">
        <f t="shared" si="26"/>
        <v>726478.15533327591</v>
      </c>
      <c r="G335" s="32"/>
      <c r="H335" s="43">
        <f t="shared" si="27"/>
        <v>1668836.1491582557</v>
      </c>
      <c r="I335" s="48">
        <f t="shared" si="28"/>
        <v>2395314.3044915316</v>
      </c>
    </row>
    <row r="336" spans="2:9" x14ac:dyDescent="0.35">
      <c r="B336" s="41">
        <v>335</v>
      </c>
      <c r="C336" s="42">
        <f>'Tabela SAC'!G342</f>
        <v>0</v>
      </c>
      <c r="D336" s="42">
        <f t="shared" si="29"/>
        <v>0</v>
      </c>
      <c r="E336" s="43">
        <f t="shared" si="25"/>
        <v>0</v>
      </c>
      <c r="F336" s="43">
        <f t="shared" si="26"/>
        <v>733016.4587312754</v>
      </c>
      <c r="G336" s="32"/>
      <c r="H336" s="43">
        <f t="shared" si="27"/>
        <v>1680953.9188752456</v>
      </c>
      <c r="I336" s="48">
        <f t="shared" si="28"/>
        <v>2413970.3776065209</v>
      </c>
    </row>
    <row r="337" spans="2:9" x14ac:dyDescent="0.35">
      <c r="B337" s="41">
        <v>336</v>
      </c>
      <c r="C337" s="42">
        <f>'Tabela SAC'!G343</f>
        <v>0</v>
      </c>
      <c r="D337" s="42">
        <f t="shared" si="29"/>
        <v>0</v>
      </c>
      <c r="E337" s="43">
        <f t="shared" si="25"/>
        <v>0</v>
      </c>
      <c r="F337" s="43">
        <f t="shared" si="26"/>
        <v>739613.60685985687</v>
      </c>
      <c r="G337" s="32"/>
      <c r="H337" s="43">
        <f t="shared" si="27"/>
        <v>1693159.6782627541</v>
      </c>
      <c r="I337" s="48">
        <f t="shared" si="28"/>
        <v>2432773.2851226111</v>
      </c>
    </row>
    <row r="338" spans="2:9" x14ac:dyDescent="0.35">
      <c r="B338" s="41">
        <v>337</v>
      </c>
      <c r="C338" s="42">
        <f>'Tabela SAC'!G344</f>
        <v>0</v>
      </c>
      <c r="D338" s="42">
        <f t="shared" si="29"/>
        <v>0</v>
      </c>
      <c r="E338" s="43">
        <f t="shared" si="25"/>
        <v>0</v>
      </c>
      <c r="F338" s="43">
        <f t="shared" si="26"/>
        <v>746270.12932159554</v>
      </c>
      <c r="G338" s="32"/>
      <c r="H338" s="43">
        <f t="shared" si="27"/>
        <v>1705454.0662322557</v>
      </c>
      <c r="I338" s="48">
        <f t="shared" si="28"/>
        <v>2451724.1955538513</v>
      </c>
    </row>
    <row r="339" spans="2:9" x14ac:dyDescent="0.35">
      <c r="B339" s="41">
        <v>338</v>
      </c>
      <c r="C339" s="42">
        <f>'Tabela SAC'!G345</f>
        <v>0</v>
      </c>
      <c r="D339" s="42">
        <f t="shared" si="29"/>
        <v>0</v>
      </c>
      <c r="E339" s="43">
        <f t="shared" si="25"/>
        <v>0</v>
      </c>
      <c r="F339" s="43">
        <f t="shared" si="26"/>
        <v>752986.5604854899</v>
      </c>
      <c r="G339" s="32"/>
      <c r="H339" s="43">
        <f t="shared" si="27"/>
        <v>1717837.7263344955</v>
      </c>
      <c r="I339" s="48">
        <f t="shared" si="28"/>
        <v>2470824.2868199851</v>
      </c>
    </row>
    <row r="340" spans="2:9" x14ac:dyDescent="0.35">
      <c r="B340" s="41">
        <v>339</v>
      </c>
      <c r="C340" s="42">
        <f>'Tabela SAC'!G346</f>
        <v>0</v>
      </c>
      <c r="D340" s="42">
        <f t="shared" si="29"/>
        <v>0</v>
      </c>
      <c r="E340" s="43">
        <f t="shared" si="25"/>
        <v>0</v>
      </c>
      <c r="F340" s="43">
        <f t="shared" si="26"/>
        <v>759763.43952985934</v>
      </c>
      <c r="G340" s="32"/>
      <c r="H340" s="43">
        <f t="shared" si="27"/>
        <v>1730311.3067931752</v>
      </c>
      <c r="I340" s="48">
        <f t="shared" si="28"/>
        <v>2490074.7463230346</v>
      </c>
    </row>
    <row r="341" spans="2:9" x14ac:dyDescent="0.35">
      <c r="B341" s="41">
        <v>340</v>
      </c>
      <c r="C341" s="42">
        <f>'Tabela SAC'!G347</f>
        <v>0</v>
      </c>
      <c r="D341" s="42">
        <f t="shared" si="29"/>
        <v>0</v>
      </c>
      <c r="E341" s="43">
        <f t="shared" si="25"/>
        <v>0</v>
      </c>
      <c r="F341" s="43">
        <f t="shared" si="26"/>
        <v>766601.31048562808</v>
      </c>
      <c r="G341" s="32"/>
      <c r="H341" s="43">
        <f t="shared" si="27"/>
        <v>1742875.4605388856</v>
      </c>
      <c r="I341" s="48">
        <f t="shared" si="28"/>
        <v>2509476.7710245135</v>
      </c>
    </row>
    <row r="342" spans="2:9" x14ac:dyDescent="0.35">
      <c r="B342" s="41">
        <v>341</v>
      </c>
      <c r="C342" s="42">
        <f>'Tabela SAC'!G348</f>
        <v>0</v>
      </c>
      <c r="D342" s="42">
        <f t="shared" si="29"/>
        <v>0</v>
      </c>
      <c r="E342" s="43">
        <f t="shared" si="25"/>
        <v>0</v>
      </c>
      <c r="F342" s="43">
        <f t="shared" si="26"/>
        <v>773500.72227999871</v>
      </c>
      <c r="G342" s="32"/>
      <c r="H342" s="43">
        <f t="shared" si="27"/>
        <v>1755530.8452432831</v>
      </c>
      <c r="I342" s="48">
        <f t="shared" si="28"/>
        <v>2529031.567523282</v>
      </c>
    </row>
    <row r="343" spans="2:9" x14ac:dyDescent="0.35">
      <c r="B343" s="41">
        <v>342</v>
      </c>
      <c r="C343" s="42">
        <f>'Tabela SAC'!G349</f>
        <v>0</v>
      </c>
      <c r="D343" s="42">
        <f t="shared" si="29"/>
        <v>0</v>
      </c>
      <c r="E343" s="43">
        <f t="shared" si="25"/>
        <v>0</v>
      </c>
      <c r="F343" s="43">
        <f t="shared" si="26"/>
        <v>780462.22878051875</v>
      </c>
      <c r="G343" s="32"/>
      <c r="H343" s="43">
        <f t="shared" si="27"/>
        <v>1768278.1233535162</v>
      </c>
      <c r="I343" s="48">
        <f t="shared" si="28"/>
        <v>2548740.352134035</v>
      </c>
    </row>
    <row r="344" spans="2:9" x14ac:dyDescent="0.35">
      <c r="B344" s="41">
        <v>343</v>
      </c>
      <c r="C344" s="42">
        <f>'Tabela SAC'!G350</f>
        <v>0</v>
      </c>
      <c r="D344" s="42">
        <f t="shared" si="29"/>
        <v>0</v>
      </c>
      <c r="E344" s="43">
        <f t="shared" si="25"/>
        <v>0</v>
      </c>
      <c r="F344" s="43">
        <f t="shared" si="26"/>
        <v>787486.38883954345</v>
      </c>
      <c r="G344" s="32"/>
      <c r="H344" s="43">
        <f t="shared" si="27"/>
        <v>1781117.9621269014</v>
      </c>
      <c r="I344" s="48">
        <f t="shared" si="28"/>
        <v>2568604.3509664447</v>
      </c>
    </row>
    <row r="345" spans="2:9" x14ac:dyDescent="0.35">
      <c r="B345" s="41">
        <v>344</v>
      </c>
      <c r="C345" s="42">
        <f>'Tabela SAC'!G351</f>
        <v>0</v>
      </c>
      <c r="D345" s="42">
        <f t="shared" si="29"/>
        <v>0</v>
      </c>
      <c r="E345" s="43">
        <f t="shared" si="25"/>
        <v>0</v>
      </c>
      <c r="F345" s="43">
        <f t="shared" si="26"/>
        <v>794573.76633909938</v>
      </c>
      <c r="G345" s="32"/>
      <c r="H345" s="43">
        <f t="shared" si="27"/>
        <v>1794051.0336658505</v>
      </c>
      <c r="I345" s="48">
        <f t="shared" si="28"/>
        <v>2588624.8000049498</v>
      </c>
    </row>
    <row r="346" spans="2:9" x14ac:dyDescent="0.35">
      <c r="B346" s="41">
        <v>345</v>
      </c>
      <c r="C346" s="42">
        <f>'Tabela SAC'!G352</f>
        <v>0</v>
      </c>
      <c r="D346" s="42">
        <f t="shared" si="29"/>
        <v>0</v>
      </c>
      <c r="E346" s="43">
        <f t="shared" si="25"/>
        <v>0</v>
      </c>
      <c r="F346" s="43">
        <f t="shared" si="26"/>
        <v>801724.93023615133</v>
      </c>
      <c r="G346" s="32"/>
      <c r="H346" s="43">
        <f t="shared" si="27"/>
        <v>1807078.0149530522</v>
      </c>
      <c r="I346" s="48">
        <f t="shared" si="28"/>
        <v>2608802.9451892036</v>
      </c>
    </row>
    <row r="347" spans="2:9" x14ac:dyDescent="0.35">
      <c r="B347" s="41">
        <v>346</v>
      </c>
      <c r="C347" s="42">
        <f>'Tabela SAC'!G353</f>
        <v>0</v>
      </c>
      <c r="D347" s="42">
        <f t="shared" si="29"/>
        <v>0</v>
      </c>
      <c r="E347" s="43">
        <f t="shared" si="25"/>
        <v>0</v>
      </c>
      <c r="F347" s="43">
        <f t="shared" si="26"/>
        <v>808940.45460827672</v>
      </c>
      <c r="G347" s="32"/>
      <c r="H347" s="43">
        <f t="shared" si="27"/>
        <v>1820199.5878869086</v>
      </c>
      <c r="I347" s="48">
        <f t="shared" si="28"/>
        <v>2629140.0424951855</v>
      </c>
    </row>
    <row r="348" spans="2:9" x14ac:dyDescent="0.35">
      <c r="B348" s="41">
        <v>347</v>
      </c>
      <c r="C348" s="42">
        <f>'Tabela SAC'!G354</f>
        <v>0</v>
      </c>
      <c r="D348" s="42">
        <f t="shared" si="29"/>
        <v>0</v>
      </c>
      <c r="E348" s="43">
        <f t="shared" si="25"/>
        <v>0</v>
      </c>
      <c r="F348" s="43">
        <f t="shared" si="26"/>
        <v>816220.91869975126</v>
      </c>
      <c r="G348" s="32"/>
      <c r="H348" s="43">
        <f t="shared" si="27"/>
        <v>1833416.4393172294</v>
      </c>
      <c r="I348" s="48">
        <f t="shared" si="28"/>
        <v>2649637.3580169808</v>
      </c>
    </row>
    <row r="349" spans="2:9" x14ac:dyDescent="0.35">
      <c r="B349" s="41">
        <v>348</v>
      </c>
      <c r="C349" s="42">
        <f>'Tabela SAC'!G355</f>
        <v>0</v>
      </c>
      <c r="D349" s="42">
        <f t="shared" si="29"/>
        <v>0</v>
      </c>
      <c r="E349" s="43">
        <f t="shared" si="25"/>
        <v>0</v>
      </c>
      <c r="F349" s="43">
        <f t="shared" si="26"/>
        <v>823566.90696804901</v>
      </c>
      <c r="G349" s="32"/>
      <c r="H349" s="43">
        <f t="shared" si="27"/>
        <v>1846729.261081185</v>
      </c>
      <c r="I349" s="48">
        <f t="shared" si="28"/>
        <v>2670296.168049234</v>
      </c>
    </row>
    <row r="350" spans="2:9" x14ac:dyDescent="0.35">
      <c r="B350" s="41">
        <v>349</v>
      </c>
      <c r="C350" s="42">
        <f>'Tabela SAC'!G356</f>
        <v>0</v>
      </c>
      <c r="D350" s="42">
        <f t="shared" si="29"/>
        <v>0</v>
      </c>
      <c r="E350" s="43">
        <f t="shared" si="25"/>
        <v>0</v>
      </c>
      <c r="F350" s="43">
        <f t="shared" si="26"/>
        <v>830979.00913076149</v>
      </c>
      <c r="G350" s="32"/>
      <c r="H350" s="43">
        <f t="shared" si="27"/>
        <v>1860138.7500395204</v>
      </c>
      <c r="I350" s="48">
        <f t="shared" si="28"/>
        <v>2691117.7591702817</v>
      </c>
    </row>
    <row r="351" spans="2:9" x14ac:dyDescent="0.35">
      <c r="B351" s="41">
        <v>350</v>
      </c>
      <c r="C351" s="42">
        <f>'Tabela SAC'!G357</f>
        <v>0</v>
      </c>
      <c r="D351" s="42">
        <f t="shared" si="29"/>
        <v>0</v>
      </c>
      <c r="E351" s="43">
        <f t="shared" si="25"/>
        <v>0</v>
      </c>
      <c r="F351" s="43">
        <f t="shared" si="26"/>
        <v>838457.82021293836</v>
      </c>
      <c r="G351" s="32"/>
      <c r="H351" s="43">
        <f t="shared" si="27"/>
        <v>1873645.6081130332</v>
      </c>
      <c r="I351" s="48">
        <f t="shared" si="28"/>
        <v>2712103.4283259716</v>
      </c>
    </row>
    <row r="352" spans="2:9" x14ac:dyDescent="0.35">
      <c r="B352" s="41">
        <v>351</v>
      </c>
      <c r="C352" s="42">
        <f>'Tabela SAC'!G358</f>
        <v>0</v>
      </c>
      <c r="D352" s="42">
        <f t="shared" si="29"/>
        <v>0</v>
      </c>
      <c r="E352" s="43">
        <f t="shared" si="25"/>
        <v>0</v>
      </c>
      <c r="F352" s="43">
        <f t="shared" si="26"/>
        <v>846003.94059485476</v>
      </c>
      <c r="G352" s="32"/>
      <c r="H352" s="43">
        <f t="shared" si="27"/>
        <v>1887250.5423193153</v>
      </c>
      <c r="I352" s="48">
        <f t="shared" si="28"/>
        <v>2733254.4829141703</v>
      </c>
    </row>
    <row r="353" spans="2:9" x14ac:dyDescent="0.35">
      <c r="B353" s="41">
        <v>352</v>
      </c>
      <c r="C353" s="42">
        <f>'Tabela SAC'!G359</f>
        <v>0</v>
      </c>
      <c r="D353" s="42">
        <f t="shared" si="29"/>
        <v>0</v>
      </c>
      <c r="E353" s="43">
        <f t="shared" si="25"/>
        <v>0</v>
      </c>
      <c r="F353" s="43">
        <f t="shared" si="26"/>
        <v>853617.9760602084</v>
      </c>
      <c r="G353" s="32"/>
      <c r="H353" s="43">
        <f t="shared" si="27"/>
        <v>1900954.2648097614</v>
      </c>
      <c r="I353" s="48">
        <f t="shared" si="28"/>
        <v>2754572.2408699701</v>
      </c>
    </row>
    <row r="354" spans="2:9" x14ac:dyDescent="0.35">
      <c r="B354" s="41">
        <v>353</v>
      </c>
      <c r="C354" s="42">
        <f>'Tabela SAC'!G360</f>
        <v>0</v>
      </c>
      <c r="D354" s="42">
        <f t="shared" si="29"/>
        <v>0</v>
      </c>
      <c r="E354" s="43">
        <f t="shared" si="25"/>
        <v>0</v>
      </c>
      <c r="F354" s="43">
        <f t="shared" si="26"/>
        <v>861300.53784475033</v>
      </c>
      <c r="G354" s="32"/>
      <c r="H354" s="43">
        <f t="shared" si="27"/>
        <v>1914757.4929068477</v>
      </c>
      <c r="I354" s="48">
        <f t="shared" si="28"/>
        <v>2776058.0307515981</v>
      </c>
    </row>
    <row r="355" spans="2:9" x14ac:dyDescent="0.35">
      <c r="B355" s="41">
        <v>354</v>
      </c>
      <c r="C355" s="42">
        <f>'Tabela SAC'!G361</f>
        <v>0</v>
      </c>
      <c r="D355" s="42">
        <f t="shared" si="29"/>
        <v>0</v>
      </c>
      <c r="E355" s="43">
        <f t="shared" si="25"/>
        <v>0</v>
      </c>
      <c r="F355" s="43">
        <f t="shared" si="26"/>
        <v>869052.24268535303</v>
      </c>
      <c r="G355" s="32"/>
      <c r="H355" s="43">
        <f t="shared" si="27"/>
        <v>1928660.9491416789</v>
      </c>
      <c r="I355" s="48">
        <f t="shared" si="28"/>
        <v>2797713.1918270318</v>
      </c>
    </row>
    <row r="356" spans="2:9" x14ac:dyDescent="0.35">
      <c r="B356" s="41">
        <v>355</v>
      </c>
      <c r="C356" s="42">
        <f>'Tabela SAC'!G362</f>
        <v>0</v>
      </c>
      <c r="D356" s="42">
        <f t="shared" si="29"/>
        <v>0</v>
      </c>
      <c r="E356" s="43">
        <f t="shared" si="25"/>
        <v>0</v>
      </c>
      <c r="F356" s="43">
        <f t="shared" si="26"/>
        <v>876873.71286952123</v>
      </c>
      <c r="G356" s="32"/>
      <c r="H356" s="43">
        <f t="shared" si="27"/>
        <v>1942665.3612918099</v>
      </c>
      <c r="I356" s="48">
        <f t="shared" si="28"/>
        <v>2819539.0741613312</v>
      </c>
    </row>
    <row r="357" spans="2:9" x14ac:dyDescent="0.35">
      <c r="B357" s="41">
        <v>356</v>
      </c>
      <c r="C357" s="42">
        <f>'Tabela SAC'!G363</f>
        <v>0</v>
      </c>
      <c r="D357" s="42">
        <f t="shared" si="29"/>
        <v>0</v>
      </c>
      <c r="E357" s="43">
        <f t="shared" si="25"/>
        <v>0</v>
      </c>
      <c r="F357" s="43">
        <f t="shared" si="26"/>
        <v>884765.57628534688</v>
      </c>
      <c r="G357" s="32"/>
      <c r="H357" s="43">
        <f t="shared" si="27"/>
        <v>1956771.4624193418</v>
      </c>
      <c r="I357" s="48">
        <f t="shared" si="28"/>
        <v>2841537.0387046887</v>
      </c>
    </row>
    <row r="358" spans="2:9" x14ac:dyDescent="0.35">
      <c r="B358" s="41">
        <v>357</v>
      </c>
      <c r="C358" s="42">
        <f>'Tabela SAC'!G364</f>
        <v>0</v>
      </c>
      <c r="D358" s="42">
        <f t="shared" si="29"/>
        <v>0</v>
      </c>
      <c r="E358" s="43">
        <f t="shared" si="25"/>
        <v>0</v>
      </c>
      <c r="F358" s="43">
        <f t="shared" si="26"/>
        <v>892728.46647191502</v>
      </c>
      <c r="G358" s="32"/>
      <c r="H358" s="43">
        <f t="shared" si="27"/>
        <v>1970979.9909092928</v>
      </c>
      <c r="I358" s="48">
        <f t="shared" si="28"/>
        <v>2863708.457381208</v>
      </c>
    </row>
    <row r="359" spans="2:9" x14ac:dyDescent="0.35">
      <c r="B359" s="41">
        <v>358</v>
      </c>
      <c r="C359" s="42">
        <f>'Tabela SAC'!G365</f>
        <v>0</v>
      </c>
      <c r="D359" s="42">
        <f t="shared" si="29"/>
        <v>0</v>
      </c>
      <c r="E359" s="43">
        <f t="shared" si="25"/>
        <v>0</v>
      </c>
      <c r="F359" s="43">
        <f t="shared" si="26"/>
        <v>900763.02267016226</v>
      </c>
      <c r="G359" s="32"/>
      <c r="H359" s="43">
        <f t="shared" si="27"/>
        <v>1985291.6905082501</v>
      </c>
      <c r="I359" s="48">
        <f t="shared" si="28"/>
        <v>2886054.7131784125</v>
      </c>
    </row>
    <row r="360" spans="2:9" x14ac:dyDescent="0.35">
      <c r="B360" s="41">
        <v>359</v>
      </c>
      <c r="C360" s="42">
        <f>'Tabela SAC'!G366</f>
        <v>0</v>
      </c>
      <c r="D360" s="42">
        <f t="shared" si="29"/>
        <v>0</v>
      </c>
      <c r="E360" s="43">
        <f t="shared" si="25"/>
        <v>0</v>
      </c>
      <c r="F360" s="43">
        <f t="shared" si="26"/>
        <v>908869.8898741937</v>
      </c>
      <c r="G360" s="32"/>
      <c r="H360" s="43">
        <f t="shared" si="27"/>
        <v>1999707.3103633011</v>
      </c>
      <c r="I360" s="48">
        <f t="shared" si="28"/>
        <v>2908577.2002374949</v>
      </c>
    </row>
    <row r="361" spans="2:9" x14ac:dyDescent="0.35">
      <c r="B361" s="41">
        <v>360</v>
      </c>
      <c r="C361" s="42">
        <f>'Tabela SAC'!G367</f>
        <v>0</v>
      </c>
      <c r="D361" s="42">
        <f t="shared" si="29"/>
        <v>0</v>
      </c>
      <c r="E361" s="43">
        <f t="shared" si="25"/>
        <v>0</v>
      </c>
      <c r="F361" s="43">
        <f t="shared" si="26"/>
        <v>917049.71888306143</v>
      </c>
      <c r="G361" s="32"/>
      <c r="H361" s="43">
        <f t="shared" si="27"/>
        <v>2014227.6050612472</v>
      </c>
      <c r="I361" s="48">
        <f t="shared" si="28"/>
        <v>2931277.3239443088</v>
      </c>
    </row>
    <row r="362" spans="2:9" x14ac:dyDescent="0.35">
      <c r="B362" s="41">
        <v>361</v>
      </c>
      <c r="C362" s="42">
        <f>'Tabela SAC'!G368</f>
        <v>0</v>
      </c>
      <c r="D362" s="42">
        <f t="shared" si="29"/>
        <v>0</v>
      </c>
      <c r="E362" s="43">
        <f t="shared" si="25"/>
        <v>0</v>
      </c>
      <c r="F362" s="43">
        <f t="shared" si="26"/>
        <v>925303.16635300894</v>
      </c>
      <c r="G362" s="32"/>
      <c r="H362" s="43">
        <f t="shared" si="27"/>
        <v>2028853.3346681036</v>
      </c>
      <c r="I362" s="48">
        <f t="shared" si="28"/>
        <v>2954156.5010211123</v>
      </c>
    </row>
    <row r="363" spans="2:9" x14ac:dyDescent="0.35">
      <c r="B363" s="41">
        <v>362</v>
      </c>
      <c r="C363" s="42">
        <f>'Tabela SAC'!G369</f>
        <v>0</v>
      </c>
      <c r="D363" s="42">
        <f t="shared" si="29"/>
        <v>0</v>
      </c>
      <c r="E363" s="43">
        <f t="shared" si="25"/>
        <v>0</v>
      </c>
      <c r="F363" s="43">
        <f t="shared" si="26"/>
        <v>933630.89485018607</v>
      </c>
      <c r="G363" s="32"/>
      <c r="H363" s="43">
        <f t="shared" si="27"/>
        <v>2043585.2647688841</v>
      </c>
      <c r="I363" s="48">
        <f t="shared" si="28"/>
        <v>2977216.1596190701</v>
      </c>
    </row>
    <row r="364" spans="2:9" x14ac:dyDescent="0.35">
      <c r="B364" s="41">
        <v>363</v>
      </c>
      <c r="C364" s="42">
        <f>'Tabela SAC'!G370</f>
        <v>0</v>
      </c>
      <c r="D364" s="42">
        <f t="shared" si="29"/>
        <v>0</v>
      </c>
      <c r="E364" s="43">
        <f t="shared" si="25"/>
        <v>0</v>
      </c>
      <c r="F364" s="43">
        <f t="shared" si="26"/>
        <v>942033.57290383778</v>
      </c>
      <c r="G364" s="32"/>
      <c r="H364" s="43">
        <f t="shared" si="27"/>
        <v>2058424.1665076758</v>
      </c>
      <c r="I364" s="48">
        <f t="shared" si="28"/>
        <v>3000457.7394115133</v>
      </c>
    </row>
    <row r="365" spans="2:9" x14ac:dyDescent="0.35">
      <c r="B365" s="41">
        <v>364</v>
      </c>
      <c r="C365" s="42">
        <f>'Tabela SAC'!G371</f>
        <v>0</v>
      </c>
      <c r="D365" s="42">
        <f t="shared" si="29"/>
        <v>0</v>
      </c>
      <c r="E365" s="43">
        <f t="shared" si="25"/>
        <v>0</v>
      </c>
      <c r="F365" s="43">
        <f t="shared" si="26"/>
        <v>950511.87505997228</v>
      </c>
      <c r="G365" s="32"/>
      <c r="H365" s="43">
        <f t="shared" si="27"/>
        <v>2073370.8166280056</v>
      </c>
      <c r="I365" s="48">
        <f t="shared" si="28"/>
        <v>3023882.6916879779</v>
      </c>
    </row>
    <row r="366" spans="2:9" x14ac:dyDescent="0.35">
      <c r="B366" s="41">
        <v>365</v>
      </c>
      <c r="C366" s="42">
        <f>'Tabela SAC'!G372</f>
        <v>0</v>
      </c>
      <c r="D366" s="42">
        <f t="shared" si="29"/>
        <v>0</v>
      </c>
      <c r="E366" s="43">
        <f t="shared" si="25"/>
        <v>0</v>
      </c>
      <c r="F366" s="43">
        <f t="shared" si="26"/>
        <v>959066.48193551204</v>
      </c>
      <c r="G366" s="32"/>
      <c r="H366" s="43">
        <f t="shared" si="27"/>
        <v>2088425.9975134975</v>
      </c>
      <c r="I366" s="48">
        <f t="shared" si="28"/>
        <v>3047492.4794490095</v>
      </c>
    </row>
    <row r="367" spans="2:9" x14ac:dyDescent="0.35">
      <c r="B367" s="41">
        <v>366</v>
      </c>
      <c r="C367" s="42">
        <f>'Tabela SAC'!G373</f>
        <v>0</v>
      </c>
      <c r="D367" s="42">
        <f t="shared" si="29"/>
        <v>0</v>
      </c>
      <c r="E367" s="43">
        <f t="shared" si="25"/>
        <v>0</v>
      </c>
      <c r="F367" s="43">
        <f t="shared" si="26"/>
        <v>967698.08027293161</v>
      </c>
      <c r="G367" s="32"/>
      <c r="H367" s="43">
        <f t="shared" si="27"/>
        <v>2103590.4972288278</v>
      </c>
      <c r="I367" s="48">
        <f t="shared" si="28"/>
        <v>3071288.5775017594</v>
      </c>
    </row>
    <row r="368" spans="2:9" x14ac:dyDescent="0.35">
      <c r="B368" s="41">
        <v>367</v>
      </c>
      <c r="C368" s="42">
        <f>'Tabela SAC'!G374</f>
        <v>0</v>
      </c>
      <c r="D368" s="42">
        <f t="shared" si="29"/>
        <v>0</v>
      </c>
      <c r="E368" s="43">
        <f t="shared" si="25"/>
        <v>0</v>
      </c>
      <c r="F368" s="43">
        <f t="shared" si="26"/>
        <v>976407.36299538799</v>
      </c>
      <c r="G368" s="32"/>
      <c r="H368" s="43">
        <f t="shared" si="27"/>
        <v>2118865.1095609758</v>
      </c>
      <c r="I368" s="48">
        <f t="shared" si="28"/>
        <v>3095272.4725563638</v>
      </c>
    </row>
    <row r="369" spans="2:9" x14ac:dyDescent="0.35">
      <c r="B369" s="41">
        <v>368</v>
      </c>
      <c r="C369" s="42">
        <f>'Tabela SAC'!G375</f>
        <v>0</v>
      </c>
      <c r="D369" s="42">
        <f t="shared" si="29"/>
        <v>0</v>
      </c>
      <c r="E369" s="43">
        <f t="shared" si="25"/>
        <v>0</v>
      </c>
      <c r="F369" s="43">
        <f t="shared" si="26"/>
        <v>985195.02926234645</v>
      </c>
      <c r="G369" s="32"/>
      <c r="H369" s="43">
        <f t="shared" si="27"/>
        <v>2134250.6340607749</v>
      </c>
      <c r="I369" s="48">
        <f t="shared" si="28"/>
        <v>3119445.6633231211</v>
      </c>
    </row>
    <row r="370" spans="2:9" x14ac:dyDescent="0.35">
      <c r="B370" s="41">
        <v>369</v>
      </c>
      <c r="C370" s="42">
        <f>'Tabela SAC'!G376</f>
        <v>0</v>
      </c>
      <c r="D370" s="42">
        <f t="shared" si="29"/>
        <v>0</v>
      </c>
      <c r="E370" s="43">
        <f t="shared" si="25"/>
        <v>0</v>
      </c>
      <c r="F370" s="43">
        <f t="shared" si="26"/>
        <v>994061.7845257076</v>
      </c>
      <c r="G370" s="32"/>
      <c r="H370" s="43">
        <f t="shared" si="27"/>
        <v>2149747.8760847645</v>
      </c>
      <c r="I370" s="48">
        <f t="shared" si="28"/>
        <v>3143809.6606104719</v>
      </c>
    </row>
    <row r="371" spans="2:9" x14ac:dyDescent="0.35">
      <c r="B371" s="41">
        <v>370</v>
      </c>
      <c r="C371" s="42">
        <f>'Tabela SAC'!G377</f>
        <v>0</v>
      </c>
      <c r="D371" s="42">
        <f t="shared" si="29"/>
        <v>0</v>
      </c>
      <c r="E371" s="43">
        <f t="shared" si="25"/>
        <v>0</v>
      </c>
      <c r="F371" s="43">
        <f t="shared" si="26"/>
        <v>1003008.340586439</v>
      </c>
      <c r="G371" s="32"/>
      <c r="H371" s="43">
        <f t="shared" si="27"/>
        <v>2165357.6468373472</v>
      </c>
      <c r="I371" s="48">
        <f t="shared" si="28"/>
        <v>3168365.987423786</v>
      </c>
    </row>
    <row r="372" spans="2:9" x14ac:dyDescent="0.35">
      <c r="B372" s="41">
        <v>371</v>
      </c>
      <c r="C372" s="42">
        <f>'Tabela SAC'!G378</f>
        <v>0</v>
      </c>
      <c r="D372" s="42">
        <f t="shared" si="29"/>
        <v>0</v>
      </c>
      <c r="E372" s="43">
        <f t="shared" si="25"/>
        <v>0</v>
      </c>
      <c r="F372" s="43">
        <f t="shared" si="26"/>
        <v>1012035.415651717</v>
      </c>
      <c r="G372" s="32"/>
      <c r="H372" s="43">
        <f t="shared" si="27"/>
        <v>2181080.7634132514</v>
      </c>
      <c r="I372" s="48">
        <f t="shared" si="28"/>
        <v>3193116.1790649686</v>
      </c>
    </row>
    <row r="373" spans="2:9" x14ac:dyDescent="0.35">
      <c r="B373" s="41">
        <v>372</v>
      </c>
      <c r="C373" s="42">
        <f>'Tabela SAC'!G379</f>
        <v>0</v>
      </c>
      <c r="D373" s="42">
        <f t="shared" si="29"/>
        <v>0</v>
      </c>
      <c r="E373" s="43">
        <f t="shared" si="25"/>
        <v>0</v>
      </c>
      <c r="F373" s="43">
        <f t="shared" si="26"/>
        <v>1021143.7343925824</v>
      </c>
      <c r="G373" s="32"/>
      <c r="H373" s="43">
        <f t="shared" si="27"/>
        <v>2196918.0488403016</v>
      </c>
      <c r="I373" s="48">
        <f t="shared" si="28"/>
        <v>3218061.783232884</v>
      </c>
    </row>
    <row r="374" spans="2:9" x14ac:dyDescent="0.35">
      <c r="B374" s="41">
        <v>373</v>
      </c>
      <c r="C374" s="42">
        <f>'Tabela SAC'!G380</f>
        <v>0</v>
      </c>
      <c r="D374" s="42">
        <f t="shared" si="29"/>
        <v>0</v>
      </c>
      <c r="E374" s="43">
        <f t="shared" si="25"/>
        <v>0</v>
      </c>
      <c r="F374" s="43">
        <f t="shared" si="26"/>
        <v>1030334.0280021157</v>
      </c>
      <c r="G374" s="32"/>
      <c r="H374" s="43">
        <f t="shared" si="27"/>
        <v>2212870.3321225001</v>
      </c>
      <c r="I374" s="48">
        <f t="shared" si="28"/>
        <v>3243204.360124616</v>
      </c>
    </row>
    <row r="375" spans="2:9" x14ac:dyDescent="0.35">
      <c r="B375" s="41">
        <v>374</v>
      </c>
      <c r="C375" s="42">
        <f>'Tabela SAC'!G381</f>
        <v>0</v>
      </c>
      <c r="D375" s="42">
        <f t="shared" si="29"/>
        <v>0</v>
      </c>
      <c r="E375" s="43">
        <f t="shared" si="25"/>
        <v>0</v>
      </c>
      <c r="F375" s="43">
        <f t="shared" si="26"/>
        <v>1039607.0342541347</v>
      </c>
      <c r="G375" s="32"/>
      <c r="H375" s="43">
        <f t="shared" si="27"/>
        <v>2228938.4482834213</v>
      </c>
      <c r="I375" s="48">
        <f t="shared" si="28"/>
        <v>3268545.482537556</v>
      </c>
    </row>
    <row r="376" spans="2:9" x14ac:dyDescent="0.35">
      <c r="B376" s="41">
        <v>375</v>
      </c>
      <c r="C376" s="42">
        <f>'Tabela SAC'!G382</f>
        <v>0</v>
      </c>
      <c r="D376" s="42">
        <f t="shared" si="29"/>
        <v>0</v>
      </c>
      <c r="E376" s="43">
        <f t="shared" si="25"/>
        <v>0</v>
      </c>
      <c r="F376" s="43">
        <f t="shared" si="26"/>
        <v>1048963.497562422</v>
      </c>
      <c r="G376" s="32"/>
      <c r="H376" s="43">
        <f t="shared" si="27"/>
        <v>2245123.2384099215</v>
      </c>
      <c r="I376" s="48">
        <f t="shared" si="28"/>
        <v>3294086.7359723435</v>
      </c>
    </row>
    <row r="377" spans="2:9" x14ac:dyDescent="0.35">
      <c r="B377" s="41">
        <v>376</v>
      </c>
      <c r="C377" s="42">
        <f>'Tabela SAC'!G383</f>
        <v>0</v>
      </c>
      <c r="D377" s="42">
        <f t="shared" si="29"/>
        <v>0</v>
      </c>
      <c r="E377" s="43">
        <f t="shared" si="25"/>
        <v>0</v>
      </c>
      <c r="F377" s="43">
        <f t="shared" si="26"/>
        <v>1058404.1690404837</v>
      </c>
      <c r="G377" s="32"/>
      <c r="H377" s="43">
        <f t="shared" si="27"/>
        <v>2261425.5496961651</v>
      </c>
      <c r="I377" s="48">
        <f t="shared" si="28"/>
        <v>3319829.7187366486</v>
      </c>
    </row>
    <row r="378" spans="2:9" x14ac:dyDescent="0.35">
      <c r="B378" s="41">
        <v>377</v>
      </c>
      <c r="C378" s="42">
        <f>'Tabela SAC'!G384</f>
        <v>0</v>
      </c>
      <c r="D378" s="42">
        <f t="shared" si="29"/>
        <v>0</v>
      </c>
      <c r="E378" s="43">
        <f t="shared" si="25"/>
        <v>0</v>
      </c>
      <c r="F378" s="43">
        <f t="shared" si="26"/>
        <v>1067929.8065618479</v>
      </c>
      <c r="G378" s="32"/>
      <c r="H378" s="43">
        <f t="shared" si="27"/>
        <v>2277846.2354879715</v>
      </c>
      <c r="I378" s="48">
        <f t="shared" si="28"/>
        <v>3345776.0420498196</v>
      </c>
    </row>
    <row r="379" spans="2:9" x14ac:dyDescent="0.35">
      <c r="B379" s="41">
        <v>378</v>
      </c>
      <c r="C379" s="42">
        <f>'Tabela SAC'!G385</f>
        <v>0</v>
      </c>
      <c r="D379" s="42">
        <f t="shared" si="29"/>
        <v>0</v>
      </c>
      <c r="E379" s="43">
        <f t="shared" ref="E379:E421" si="30">D379-C379</f>
        <v>0</v>
      </c>
      <c r="F379" s="43">
        <f t="shared" si="26"/>
        <v>1077541.1748209046</v>
      </c>
      <c r="G379" s="32"/>
      <c r="H379" s="43">
        <f t="shared" si="27"/>
        <v>2294386.1553274821</v>
      </c>
      <c r="I379" s="48">
        <f t="shared" si="28"/>
        <v>3371927.3301483868</v>
      </c>
    </row>
    <row r="380" spans="2:9" x14ac:dyDescent="0.35">
      <c r="B380" s="41">
        <v>379</v>
      </c>
      <c r="C380" s="42">
        <f>'Tabela SAC'!G386</f>
        <v>0</v>
      </c>
      <c r="D380" s="42">
        <f t="shared" si="29"/>
        <v>0</v>
      </c>
      <c r="E380" s="43">
        <f t="shared" si="30"/>
        <v>0</v>
      </c>
      <c r="F380" s="43">
        <f t="shared" si="26"/>
        <v>1087239.0453942928</v>
      </c>
      <c r="G380" s="32"/>
      <c r="H380" s="43">
        <f t="shared" si="27"/>
        <v>2311046.1749981558</v>
      </c>
      <c r="I380" s="48">
        <f t="shared" si="28"/>
        <v>3398285.2203924488</v>
      </c>
    </row>
    <row r="381" spans="2:9" x14ac:dyDescent="0.35">
      <c r="B381" s="41">
        <v>380</v>
      </c>
      <c r="C381" s="42">
        <f>'Tabela SAC'!G387</f>
        <v>0</v>
      </c>
      <c r="D381" s="42">
        <f t="shared" si="29"/>
        <v>0</v>
      </c>
      <c r="E381" s="43">
        <f t="shared" si="30"/>
        <v>0</v>
      </c>
      <c r="F381" s="43">
        <f t="shared" si="26"/>
        <v>1097024.1968028415</v>
      </c>
      <c r="G381" s="32"/>
      <c r="H381" s="43">
        <f t="shared" si="27"/>
        <v>2327827.1665700865</v>
      </c>
      <c r="I381" s="48">
        <f t="shared" si="28"/>
        <v>3424851.363372928</v>
      </c>
    </row>
    <row r="382" spans="2:9" x14ac:dyDescent="0.35">
      <c r="B382" s="41">
        <v>381</v>
      </c>
      <c r="C382" s="42">
        <f>'Tabela SAC'!G388</f>
        <v>0</v>
      </c>
      <c r="D382" s="42">
        <f t="shared" si="29"/>
        <v>0</v>
      </c>
      <c r="E382" s="43">
        <f t="shared" si="30"/>
        <v>0</v>
      </c>
      <c r="F382" s="43">
        <f t="shared" si="26"/>
        <v>1106897.4145740671</v>
      </c>
      <c r="G382" s="32"/>
      <c r="H382" s="43">
        <f t="shared" si="27"/>
        <v>2344730.0084456517</v>
      </c>
      <c r="I382" s="48">
        <f t="shared" si="28"/>
        <v>3451627.4230197188</v>
      </c>
    </row>
    <row r="383" spans="2:9" x14ac:dyDescent="0.35">
      <c r="B383" s="41">
        <v>382</v>
      </c>
      <c r="C383" s="42">
        <f>'Tabela SAC'!G389</f>
        <v>0</v>
      </c>
      <c r="D383" s="42">
        <f t="shared" si="29"/>
        <v>0</v>
      </c>
      <c r="E383" s="43">
        <f t="shared" si="30"/>
        <v>0</v>
      </c>
      <c r="F383" s="43">
        <f t="shared" si="26"/>
        <v>1116859.4913052337</v>
      </c>
      <c r="G383" s="32"/>
      <c r="H383" s="43">
        <f t="shared" si="27"/>
        <v>2361755.5854054936</v>
      </c>
      <c r="I383" s="48">
        <f t="shared" si="28"/>
        <v>3478615.0767107271</v>
      </c>
    </row>
    <row r="384" spans="2:9" x14ac:dyDescent="0.35">
      <c r="B384" s="41">
        <v>383</v>
      </c>
      <c r="C384" s="42">
        <f>'Tabela SAC'!G390</f>
        <v>0</v>
      </c>
      <c r="D384" s="42">
        <f t="shared" si="29"/>
        <v>0</v>
      </c>
      <c r="E384" s="43">
        <f t="shared" si="30"/>
        <v>0</v>
      </c>
      <c r="F384" s="43">
        <f t="shared" si="26"/>
        <v>1126911.2267269809</v>
      </c>
      <c r="G384" s="32"/>
      <c r="H384" s="43">
        <f t="shared" si="27"/>
        <v>2378904.7886548322</v>
      </c>
      <c r="I384" s="48">
        <f t="shared" si="28"/>
        <v>3505816.015381813</v>
      </c>
    </row>
    <row r="385" spans="2:9" x14ac:dyDescent="0.35">
      <c r="B385" s="41">
        <v>384</v>
      </c>
      <c r="C385" s="42">
        <f>'Tabela SAC'!G391</f>
        <v>0</v>
      </c>
      <c r="D385" s="42">
        <f t="shared" si="29"/>
        <v>0</v>
      </c>
      <c r="E385" s="43">
        <f t="shared" si="30"/>
        <v>0</v>
      </c>
      <c r="F385" s="43">
        <f t="shared" si="26"/>
        <v>1137053.4277675238</v>
      </c>
      <c r="G385" s="32"/>
      <c r="H385" s="43">
        <f t="shared" si="27"/>
        <v>2396178.5158701157</v>
      </c>
      <c r="I385" s="48">
        <f t="shared" si="28"/>
        <v>3533231.9436376393</v>
      </c>
    </row>
    <row r="386" spans="2:9" x14ac:dyDescent="0.35">
      <c r="B386" s="41">
        <v>385</v>
      </c>
      <c r="C386" s="42">
        <f>'Tabela SAC'!G392</f>
        <v>0</v>
      </c>
      <c r="D386" s="42">
        <f t="shared" si="29"/>
        <v>0</v>
      </c>
      <c r="E386" s="43">
        <f t="shared" si="30"/>
        <v>0</v>
      </c>
      <c r="F386" s="43">
        <f t="shared" si="26"/>
        <v>1147286.9086174315</v>
      </c>
      <c r="G386" s="32"/>
      <c r="H386" s="43">
        <f t="shared" si="27"/>
        <v>2413577.6712460094</v>
      </c>
      <c r="I386" s="48">
        <f t="shared" si="28"/>
        <v>3560864.5798634412</v>
      </c>
    </row>
    <row r="387" spans="2:9" x14ac:dyDescent="0.35">
      <c r="B387" s="41">
        <v>386</v>
      </c>
      <c r="C387" s="42">
        <f>'Tabela SAC'!G393</f>
        <v>0</v>
      </c>
      <c r="D387" s="42">
        <f t="shared" si="29"/>
        <v>0</v>
      </c>
      <c r="E387" s="43">
        <f t="shared" si="30"/>
        <v>0</v>
      </c>
      <c r="F387" s="43">
        <f t="shared" ref="F387:F421" si="31">((F386+E387)*$L$8)+(F386+E387)</f>
        <v>1157612.4907949883</v>
      </c>
      <c r="G387" s="32"/>
      <c r="H387" s="43">
        <f t="shared" ref="H387:H421" si="32">H386*$M$9+H386</f>
        <v>2431103.1655427264</v>
      </c>
      <c r="I387" s="48">
        <f t="shared" ref="I387:I421" si="33">H387+F387</f>
        <v>3588715.6563377148</v>
      </c>
    </row>
    <row r="388" spans="2:9" x14ac:dyDescent="0.35">
      <c r="B388" s="41">
        <v>387</v>
      </c>
      <c r="C388" s="42">
        <f>'Tabela SAC'!G394</f>
        <v>0</v>
      </c>
      <c r="D388" s="42">
        <f t="shared" ref="D388:D421" si="34">IF(C388,D387,0)</f>
        <v>0</v>
      </c>
      <c r="E388" s="43">
        <f t="shared" si="30"/>
        <v>0</v>
      </c>
      <c r="F388" s="43">
        <f t="shared" si="31"/>
        <v>1168031.0032121432</v>
      </c>
      <c r="G388" s="32"/>
      <c r="H388" s="43">
        <f t="shared" si="32"/>
        <v>2448755.9161337004</v>
      </c>
      <c r="I388" s="48">
        <f t="shared" si="33"/>
        <v>3616786.9193458436</v>
      </c>
    </row>
    <row r="389" spans="2:9" x14ac:dyDescent="0.35">
      <c r="B389" s="41">
        <v>388</v>
      </c>
      <c r="C389" s="42">
        <f>'Tabela SAC'!G395</f>
        <v>0</v>
      </c>
      <c r="D389" s="42">
        <f t="shared" si="34"/>
        <v>0</v>
      </c>
      <c r="E389" s="43">
        <f t="shared" si="30"/>
        <v>0</v>
      </c>
      <c r="F389" s="43">
        <f t="shared" si="31"/>
        <v>1178543.2822410525</v>
      </c>
      <c r="G389" s="32"/>
      <c r="H389" s="43">
        <f t="shared" si="32"/>
        <v>2466536.8470536065</v>
      </c>
      <c r="I389" s="48">
        <f t="shared" si="33"/>
        <v>3645080.129294659</v>
      </c>
    </row>
    <row r="390" spans="2:9" x14ac:dyDescent="0.35">
      <c r="B390" s="41">
        <v>389</v>
      </c>
      <c r="C390" s="42">
        <f>'Tabela SAC'!G396</f>
        <v>0</v>
      </c>
      <c r="D390" s="42">
        <f t="shared" si="34"/>
        <v>0</v>
      </c>
      <c r="E390" s="43">
        <f t="shared" si="30"/>
        <v>0</v>
      </c>
      <c r="F390" s="43">
        <f t="shared" si="31"/>
        <v>1189150.1717812219</v>
      </c>
      <c r="G390" s="32"/>
      <c r="H390" s="43">
        <f t="shared" si="32"/>
        <v>2484446.8890467295</v>
      </c>
      <c r="I390" s="48">
        <f t="shared" si="33"/>
        <v>3673597.0608279514</v>
      </c>
    </row>
    <row r="391" spans="2:9" x14ac:dyDescent="0.35">
      <c r="B391" s="41">
        <v>390</v>
      </c>
      <c r="C391" s="42">
        <f>'Tabela SAC'!G397</f>
        <v>0</v>
      </c>
      <c r="D391" s="42">
        <f t="shared" si="34"/>
        <v>0</v>
      </c>
      <c r="E391" s="43">
        <f t="shared" si="30"/>
        <v>0</v>
      </c>
      <c r="F391" s="43">
        <f t="shared" si="31"/>
        <v>1199852.5233272528</v>
      </c>
      <c r="G391" s="32"/>
      <c r="H391" s="43">
        <f t="shared" si="32"/>
        <v>2502486.9796156841</v>
      </c>
      <c r="I391" s="48">
        <f t="shared" si="33"/>
        <v>3702339.502942937</v>
      </c>
    </row>
    <row r="392" spans="2:9" x14ac:dyDescent="0.35">
      <c r="B392" s="41">
        <v>391</v>
      </c>
      <c r="C392" s="42">
        <f>'Tabela SAC'!G398</f>
        <v>0</v>
      </c>
      <c r="D392" s="42">
        <f t="shared" si="34"/>
        <v>0</v>
      </c>
      <c r="E392" s="43">
        <f t="shared" si="30"/>
        <v>0</v>
      </c>
      <c r="F392" s="43">
        <f t="shared" si="31"/>
        <v>1210651.1960371982</v>
      </c>
      <c r="G392" s="32"/>
      <c r="H392" s="43">
        <f t="shared" si="32"/>
        <v>2520658.0630704882</v>
      </c>
      <c r="I392" s="48">
        <f t="shared" si="33"/>
        <v>3731309.2591076866</v>
      </c>
    </row>
    <row r="393" spans="2:9" x14ac:dyDescent="0.35">
      <c r="B393" s="41">
        <v>392</v>
      </c>
      <c r="C393" s="42">
        <f>'Tabela SAC'!G399</f>
        <v>0</v>
      </c>
      <c r="D393" s="42">
        <f t="shared" si="34"/>
        <v>0</v>
      </c>
      <c r="E393" s="43">
        <f t="shared" si="30"/>
        <v>0</v>
      </c>
      <c r="F393" s="43">
        <f t="shared" si="31"/>
        <v>1221547.0568015329</v>
      </c>
      <c r="G393" s="32"/>
      <c r="H393" s="43">
        <f t="shared" si="32"/>
        <v>2538961.0905779931</v>
      </c>
      <c r="I393" s="48">
        <f t="shared" si="33"/>
        <v>3760508.1473795259</v>
      </c>
    </row>
    <row r="394" spans="2:9" x14ac:dyDescent="0.35">
      <c r="B394" s="41">
        <v>393</v>
      </c>
      <c r="C394" s="42">
        <f>'Tabela SAC'!G400</f>
        <v>0</v>
      </c>
      <c r="D394" s="42">
        <f t="shared" si="34"/>
        <v>0</v>
      </c>
      <c r="E394" s="43">
        <f t="shared" si="30"/>
        <v>0</v>
      </c>
      <c r="F394" s="43">
        <f t="shared" si="31"/>
        <v>1232540.9803127467</v>
      </c>
      <c r="G394" s="32"/>
      <c r="H394" s="43">
        <f t="shared" si="32"/>
        <v>2557397.0202116719</v>
      </c>
      <c r="I394" s="48">
        <f t="shared" si="33"/>
        <v>3789938.0005244184</v>
      </c>
    </row>
    <row r="395" spans="2:9" x14ac:dyDescent="0.35">
      <c r="B395" s="41">
        <v>394</v>
      </c>
      <c r="C395" s="42">
        <f>'Tabela SAC'!G401</f>
        <v>0</v>
      </c>
      <c r="D395" s="42">
        <f t="shared" si="34"/>
        <v>0</v>
      </c>
      <c r="E395" s="43">
        <f t="shared" si="30"/>
        <v>0</v>
      </c>
      <c r="F395" s="43">
        <f t="shared" si="31"/>
        <v>1243633.8491355614</v>
      </c>
      <c r="G395" s="32"/>
      <c r="H395" s="43">
        <f t="shared" si="32"/>
        <v>2575966.8170017716</v>
      </c>
      <c r="I395" s="48">
        <f t="shared" si="33"/>
        <v>3819600.666137333</v>
      </c>
    </row>
    <row r="396" spans="2:9" x14ac:dyDescent="0.35">
      <c r="B396" s="41">
        <v>395</v>
      </c>
      <c r="C396" s="42">
        <f>'Tabela SAC'!G402</f>
        <v>0</v>
      </c>
      <c r="D396" s="42">
        <f t="shared" si="34"/>
        <v>0</v>
      </c>
      <c r="E396" s="43">
        <f t="shared" si="30"/>
        <v>0</v>
      </c>
      <c r="F396" s="43">
        <f t="shared" si="31"/>
        <v>1254826.5537777813</v>
      </c>
      <c r="G396" s="32"/>
      <c r="H396" s="43">
        <f t="shared" si="32"/>
        <v>2594671.452985825</v>
      </c>
      <c r="I396" s="48">
        <f t="shared" si="33"/>
        <v>3849498.0067636063</v>
      </c>
    </row>
    <row r="397" spans="2:9" x14ac:dyDescent="0.35">
      <c r="B397" s="41">
        <v>396</v>
      </c>
      <c r="C397" s="42">
        <f>'Tabela SAC'!G403</f>
        <v>0</v>
      </c>
      <c r="D397" s="42">
        <f t="shared" si="34"/>
        <v>0</v>
      </c>
      <c r="E397" s="43">
        <f t="shared" si="30"/>
        <v>0</v>
      </c>
      <c r="F397" s="43">
        <f t="shared" si="31"/>
        <v>1266119.9927617814</v>
      </c>
      <c r="G397" s="32"/>
      <c r="H397" s="43">
        <f t="shared" si="32"/>
        <v>2613511.9072595346</v>
      </c>
      <c r="I397" s="48">
        <f t="shared" si="33"/>
        <v>3879631.900021316</v>
      </c>
    </row>
    <row r="398" spans="2:9" x14ac:dyDescent="0.35">
      <c r="B398" s="41">
        <v>397</v>
      </c>
      <c r="C398" s="42">
        <f>'Tabela SAC'!G404</f>
        <v>0</v>
      </c>
      <c r="D398" s="42">
        <f t="shared" si="34"/>
        <v>0</v>
      </c>
      <c r="E398" s="43">
        <f t="shared" si="30"/>
        <v>0</v>
      </c>
      <c r="F398" s="43">
        <f t="shared" si="31"/>
        <v>1277515.0726966374</v>
      </c>
      <c r="G398" s="32"/>
      <c r="H398" s="43">
        <f t="shared" si="32"/>
        <v>2632489.1660280218</v>
      </c>
      <c r="I398" s="48">
        <f t="shared" si="33"/>
        <v>3910004.2387246592</v>
      </c>
    </row>
    <row r="399" spans="2:9" x14ac:dyDescent="0.35">
      <c r="B399" s="41">
        <v>398</v>
      </c>
      <c r="C399" s="42">
        <f>'Tabela SAC'!G405</f>
        <v>0</v>
      </c>
      <c r="D399" s="42">
        <f t="shared" si="34"/>
        <v>0</v>
      </c>
      <c r="E399" s="43">
        <f t="shared" si="30"/>
        <v>0</v>
      </c>
      <c r="F399" s="43">
        <f t="shared" si="31"/>
        <v>1289012.7083509071</v>
      </c>
      <c r="G399" s="32"/>
      <c r="H399" s="43">
        <f t="shared" si="32"/>
        <v>2651604.2226574509</v>
      </c>
      <c r="I399" s="48">
        <f t="shared" si="33"/>
        <v>3940616.931008358</v>
      </c>
    </row>
    <row r="400" spans="2:9" x14ac:dyDescent="0.35">
      <c r="B400" s="41">
        <v>399</v>
      </c>
      <c r="C400" s="42">
        <f>'Tabela SAC'!G406</f>
        <v>0</v>
      </c>
      <c r="D400" s="42">
        <f t="shared" si="34"/>
        <v>0</v>
      </c>
      <c r="E400" s="43">
        <f t="shared" si="30"/>
        <v>0</v>
      </c>
      <c r="F400" s="43">
        <f t="shared" si="31"/>
        <v>1300613.8227260653</v>
      </c>
      <c r="G400" s="32"/>
      <c r="H400" s="43">
        <f t="shared" si="32"/>
        <v>2670858.0777270258</v>
      </c>
      <c r="I400" s="48">
        <f t="shared" si="33"/>
        <v>3971471.9004530911</v>
      </c>
    </row>
    <row r="401" spans="2:9" x14ac:dyDescent="0.35">
      <c r="B401" s="41">
        <v>400</v>
      </c>
      <c r="C401" s="42">
        <f>'Tabela SAC'!G407</f>
        <v>0</v>
      </c>
      <c r="D401" s="42">
        <f t="shared" si="34"/>
        <v>0</v>
      </c>
      <c r="E401" s="43">
        <f t="shared" si="30"/>
        <v>0</v>
      </c>
      <c r="F401" s="43">
        <f t="shared" si="31"/>
        <v>1312319.3471305999</v>
      </c>
      <c r="G401" s="32"/>
      <c r="H401" s="43">
        <f t="shared" si="32"/>
        <v>2690251.7390813674</v>
      </c>
      <c r="I401" s="48">
        <f t="shared" si="33"/>
        <v>4002571.0862119673</v>
      </c>
    </row>
    <row r="402" spans="2:9" x14ac:dyDescent="0.35">
      <c r="B402" s="41">
        <v>401</v>
      </c>
      <c r="C402" s="42">
        <f>'Tabela SAC'!G408</f>
        <v>0</v>
      </c>
      <c r="D402" s="42">
        <f t="shared" si="34"/>
        <v>0</v>
      </c>
      <c r="E402" s="43">
        <f t="shared" si="30"/>
        <v>0</v>
      </c>
      <c r="F402" s="43">
        <f t="shared" si="31"/>
        <v>1324130.2212547753</v>
      </c>
      <c r="G402" s="32"/>
      <c r="H402" s="43">
        <f t="shared" si="32"/>
        <v>2709786.2218832667</v>
      </c>
      <c r="I402" s="48">
        <f t="shared" si="33"/>
        <v>4033916.443138042</v>
      </c>
    </row>
    <row r="403" spans="2:9" x14ac:dyDescent="0.35">
      <c r="B403" s="41">
        <v>402</v>
      </c>
      <c r="C403" s="42">
        <f>'Tabela SAC'!G409</f>
        <v>0</v>
      </c>
      <c r="D403" s="42">
        <f t="shared" si="34"/>
        <v>0</v>
      </c>
      <c r="E403" s="43">
        <f t="shared" si="30"/>
        <v>0</v>
      </c>
      <c r="F403" s="43">
        <f t="shared" si="31"/>
        <v>1336047.3932460684</v>
      </c>
      <c r="G403" s="32"/>
      <c r="H403" s="43">
        <f t="shared" si="32"/>
        <v>2729462.5486668255</v>
      </c>
      <c r="I403" s="48">
        <f t="shared" si="33"/>
        <v>4065509.9419128941</v>
      </c>
    </row>
    <row r="404" spans="2:9" x14ac:dyDescent="0.35">
      <c r="B404" s="41">
        <v>403</v>
      </c>
      <c r="C404" s="42">
        <f>'Tabela SAC'!G410</f>
        <v>0</v>
      </c>
      <c r="D404" s="42">
        <f t="shared" si="34"/>
        <v>0</v>
      </c>
      <c r="E404" s="43">
        <f t="shared" si="30"/>
        <v>0</v>
      </c>
      <c r="F404" s="43">
        <f t="shared" si="31"/>
        <v>1348071.8197852829</v>
      </c>
      <c r="G404" s="32"/>
      <c r="H404" s="43">
        <f t="shared" si="32"/>
        <v>2749281.7493909802</v>
      </c>
      <c r="I404" s="48">
        <f t="shared" si="33"/>
        <v>4097353.5691762632</v>
      </c>
    </row>
    <row r="405" spans="2:9" x14ac:dyDescent="0.35">
      <c r="B405" s="41">
        <v>404</v>
      </c>
      <c r="C405" s="42">
        <f>'Tabela SAC'!G411</f>
        <v>0</v>
      </c>
      <c r="D405" s="42">
        <f t="shared" si="34"/>
        <v>0</v>
      </c>
      <c r="E405" s="43">
        <f t="shared" si="30"/>
        <v>0</v>
      </c>
      <c r="F405" s="43">
        <f t="shared" si="31"/>
        <v>1360204.4661633505</v>
      </c>
      <c r="G405" s="32"/>
      <c r="H405" s="43">
        <f t="shared" si="32"/>
        <v>2769244.8614934157</v>
      </c>
      <c r="I405" s="48">
        <f t="shared" si="33"/>
        <v>4129449.3276567664</v>
      </c>
    </row>
    <row r="406" spans="2:9" x14ac:dyDescent="0.35">
      <c r="B406" s="41">
        <v>405</v>
      </c>
      <c r="C406" s="42">
        <f>'Tabela SAC'!G412</f>
        <v>0</v>
      </c>
      <c r="D406" s="42">
        <f t="shared" si="34"/>
        <v>0</v>
      </c>
      <c r="E406" s="43">
        <f t="shared" si="30"/>
        <v>0</v>
      </c>
      <c r="F406" s="43">
        <f t="shared" si="31"/>
        <v>1372446.3063588208</v>
      </c>
      <c r="G406" s="32"/>
      <c r="H406" s="43">
        <f t="shared" si="32"/>
        <v>2789352.9299448696</v>
      </c>
      <c r="I406" s="48">
        <f t="shared" si="33"/>
        <v>4161799.2363036904</v>
      </c>
    </row>
    <row r="407" spans="2:9" x14ac:dyDescent="0.35">
      <c r="B407" s="41">
        <v>406</v>
      </c>
      <c r="C407" s="42">
        <f>'Tabela SAC'!G413</f>
        <v>0</v>
      </c>
      <c r="D407" s="42">
        <f t="shared" si="34"/>
        <v>0</v>
      </c>
      <c r="E407" s="43">
        <f t="shared" si="30"/>
        <v>0</v>
      </c>
      <c r="F407" s="43">
        <f t="shared" si="31"/>
        <v>1384798.3231160501</v>
      </c>
      <c r="G407" s="32"/>
      <c r="H407" s="43">
        <f t="shared" si="32"/>
        <v>2809607.0073038312</v>
      </c>
      <c r="I407" s="48">
        <f t="shared" si="33"/>
        <v>4194405.3304198813</v>
      </c>
    </row>
    <row r="408" spans="2:9" x14ac:dyDescent="0.35">
      <c r="B408" s="41">
        <v>407</v>
      </c>
      <c r="C408" s="42">
        <f>'Tabela SAC'!G414</f>
        <v>0</v>
      </c>
      <c r="D408" s="42">
        <f t="shared" si="34"/>
        <v>0</v>
      </c>
      <c r="E408" s="43">
        <f>D408-C408</f>
        <v>0</v>
      </c>
      <c r="F408" s="43">
        <f t="shared" si="31"/>
        <v>1397261.5080240946</v>
      </c>
      <c r="G408" s="32"/>
      <c r="H408" s="43">
        <f t="shared" si="32"/>
        <v>2830008.1537716384</v>
      </c>
      <c r="I408" s="48">
        <f t="shared" si="33"/>
        <v>4227269.6617957335</v>
      </c>
    </row>
    <row r="409" spans="2:9" x14ac:dyDescent="0.35">
      <c r="B409" s="41">
        <v>408</v>
      </c>
      <c r="C409" s="42">
        <f>'Tabela SAC'!G415</f>
        <v>0</v>
      </c>
      <c r="D409" s="42">
        <f t="shared" si="34"/>
        <v>0</v>
      </c>
      <c r="E409" s="43">
        <f t="shared" si="30"/>
        <v>0</v>
      </c>
      <c r="F409" s="43">
        <f t="shared" si="31"/>
        <v>1409836.8615963114</v>
      </c>
      <c r="G409" s="32"/>
      <c r="H409" s="43">
        <f t="shared" si="32"/>
        <v>2850557.4372479734</v>
      </c>
      <c r="I409" s="48">
        <f t="shared" si="33"/>
        <v>4260394.2988442853</v>
      </c>
    </row>
    <row r="410" spans="2:9" x14ac:dyDescent="0.35">
      <c r="B410" s="41">
        <v>409</v>
      </c>
      <c r="C410" s="42">
        <f>'Tabela SAC'!G416</f>
        <v>0</v>
      </c>
      <c r="D410" s="42">
        <f t="shared" si="34"/>
        <v>0</v>
      </c>
      <c r="E410" s="43">
        <f t="shared" si="30"/>
        <v>0</v>
      </c>
      <c r="F410" s="43">
        <f t="shared" si="31"/>
        <v>1422525.3933506783</v>
      </c>
      <c r="G410" s="32"/>
      <c r="H410" s="43">
        <f t="shared" si="32"/>
        <v>2871255.9333867626</v>
      </c>
      <c r="I410" s="48">
        <f t="shared" si="33"/>
        <v>4293781.3267374411</v>
      </c>
    </row>
    <row r="411" spans="2:9" x14ac:dyDescent="0.35">
      <c r="B411" s="41">
        <v>410</v>
      </c>
      <c r="C411" s="42">
        <f>'Tabela SAC'!G417</f>
        <v>0</v>
      </c>
      <c r="D411" s="42">
        <f t="shared" si="34"/>
        <v>0</v>
      </c>
      <c r="E411" s="43">
        <f t="shared" si="30"/>
        <v>0</v>
      </c>
      <c r="F411" s="43">
        <f t="shared" si="31"/>
        <v>1435328.1218908343</v>
      </c>
      <c r="G411" s="32"/>
      <c r="H411" s="43">
        <f t="shared" si="32"/>
        <v>2892104.725652481</v>
      </c>
      <c r="I411" s="48">
        <f t="shared" si="33"/>
        <v>4327432.847543315</v>
      </c>
    </row>
    <row r="412" spans="2:9" x14ac:dyDescent="0.35">
      <c r="B412" s="41">
        <v>411</v>
      </c>
      <c r="C412" s="42">
        <f>'Tabela SAC'!G418</f>
        <v>0</v>
      </c>
      <c r="D412" s="42">
        <f t="shared" si="34"/>
        <v>0</v>
      </c>
      <c r="E412" s="43">
        <f t="shared" si="30"/>
        <v>0</v>
      </c>
      <c r="F412" s="43">
        <f t="shared" si="31"/>
        <v>1448246.0749878518</v>
      </c>
      <c r="G412" s="32"/>
      <c r="H412" s="43">
        <f t="shared" si="32"/>
        <v>2913104.9053768665</v>
      </c>
      <c r="I412" s="48">
        <f t="shared" si="33"/>
        <v>4361350.9803647185</v>
      </c>
    </row>
    <row r="413" spans="2:9" x14ac:dyDescent="0.35">
      <c r="B413" s="41">
        <v>412</v>
      </c>
      <c r="C413" s="42">
        <f>'Tabela SAC'!G419</f>
        <v>0</v>
      </c>
      <c r="D413" s="42">
        <f t="shared" si="34"/>
        <v>0</v>
      </c>
      <c r="E413" s="43">
        <f t="shared" si="30"/>
        <v>0</v>
      </c>
      <c r="F413" s="43">
        <f t="shared" si="31"/>
        <v>1461280.2896627425</v>
      </c>
      <c r="G413" s="32"/>
      <c r="H413" s="43">
        <f t="shared" si="32"/>
        <v>2934257.5718160467</v>
      </c>
      <c r="I413" s="48">
        <f t="shared" si="33"/>
        <v>4395537.8614787888</v>
      </c>
    </row>
    <row r="414" spans="2:9" x14ac:dyDescent="0.35">
      <c r="B414" s="41">
        <v>413</v>
      </c>
      <c r="C414" s="42">
        <f>'Tabela SAC'!G420</f>
        <v>0</v>
      </c>
      <c r="D414" s="42">
        <f t="shared" si="34"/>
        <v>0</v>
      </c>
      <c r="E414" s="43">
        <f t="shared" si="30"/>
        <v>0</v>
      </c>
      <c r="F414" s="43">
        <f t="shared" si="31"/>
        <v>1474431.8122697072</v>
      </c>
      <c r="G414" s="32"/>
      <c r="H414" s="43">
        <f t="shared" si="32"/>
        <v>2955563.8322080779</v>
      </c>
      <c r="I414" s="48">
        <f t="shared" si="33"/>
        <v>4429995.6444777846</v>
      </c>
    </row>
    <row r="415" spans="2:9" x14ac:dyDescent="0.35">
      <c r="B415" s="41">
        <v>414</v>
      </c>
      <c r="C415" s="42">
        <f>'Tabela SAC'!G421</f>
        <v>0</v>
      </c>
      <c r="D415" s="42">
        <f t="shared" si="34"/>
        <v>0</v>
      </c>
      <c r="E415" s="43">
        <f t="shared" si="30"/>
        <v>0</v>
      </c>
      <c r="F415" s="43">
        <f t="shared" si="31"/>
        <v>1487701.6985801347</v>
      </c>
      <c r="G415" s="32"/>
      <c r="H415" s="43">
        <f t="shared" si="32"/>
        <v>2977024.8018309055</v>
      </c>
      <c r="I415" s="48">
        <f t="shared" si="33"/>
        <v>4464726.5004110401</v>
      </c>
    </row>
    <row r="416" spans="2:9" x14ac:dyDescent="0.35">
      <c r="B416" s="41">
        <v>415</v>
      </c>
      <c r="C416" s="42">
        <f>'Tabela SAC'!G422</f>
        <v>0</v>
      </c>
      <c r="D416" s="42">
        <f t="shared" si="34"/>
        <v>0</v>
      </c>
      <c r="E416" s="43">
        <f t="shared" si="30"/>
        <v>0</v>
      </c>
      <c r="F416" s="43">
        <f t="shared" si="31"/>
        <v>1501091.0138673559</v>
      </c>
      <c r="G416" s="32"/>
      <c r="H416" s="43">
        <f t="shared" si="32"/>
        <v>2998641.6040607411</v>
      </c>
      <c r="I416" s="48">
        <f t="shared" si="33"/>
        <v>4499732.617928097</v>
      </c>
    </row>
    <row r="417" spans="2:9" x14ac:dyDescent="0.35">
      <c r="B417" s="41">
        <v>416</v>
      </c>
      <c r="C417" s="42">
        <f>'Tabela SAC'!G423</f>
        <v>0</v>
      </c>
      <c r="D417" s="42">
        <f t="shared" si="34"/>
        <v>0</v>
      </c>
      <c r="E417" s="43">
        <f t="shared" si="30"/>
        <v>0</v>
      </c>
      <c r="F417" s="43">
        <f t="shared" si="31"/>
        <v>1514600.8329921621</v>
      </c>
      <c r="G417" s="32"/>
      <c r="H417" s="43">
        <f t="shared" si="32"/>
        <v>3020415.3704308677</v>
      </c>
      <c r="I417" s="48">
        <f t="shared" si="33"/>
        <v>4535016.2034230297</v>
      </c>
    </row>
    <row r="418" spans="2:9" x14ac:dyDescent="0.35">
      <c r="B418" s="41">
        <v>417</v>
      </c>
      <c r="C418" s="42">
        <f>'Tabela SAC'!G424</f>
        <v>0</v>
      </c>
      <c r="D418" s="42">
        <f t="shared" si="34"/>
        <v>0</v>
      </c>
      <c r="E418" s="43">
        <f t="shared" si="30"/>
        <v>0</v>
      </c>
      <c r="F418" s="43">
        <f t="shared" si="31"/>
        <v>1528232.2404890915</v>
      </c>
      <c r="G418" s="32"/>
      <c r="H418" s="43">
        <f t="shared" si="32"/>
        <v>3042347.2406908683</v>
      </c>
      <c r="I418" s="48">
        <f t="shared" si="33"/>
        <v>4570579.4811799601</v>
      </c>
    </row>
    <row r="419" spans="2:9" x14ac:dyDescent="0.35">
      <c r="B419" s="41">
        <v>418</v>
      </c>
      <c r="C419" s="42">
        <f>'Tabela SAC'!G425</f>
        <v>0</v>
      </c>
      <c r="D419" s="42">
        <f t="shared" si="34"/>
        <v>0</v>
      </c>
      <c r="E419" s="43">
        <f t="shared" si="30"/>
        <v>0</v>
      </c>
      <c r="F419" s="43">
        <f t="shared" si="31"/>
        <v>1541986.3306534933</v>
      </c>
      <c r="G419" s="32"/>
      <c r="H419" s="43">
        <f t="shared" si="32"/>
        <v>3064438.3628662876</v>
      </c>
      <c r="I419" s="48">
        <f t="shared" si="33"/>
        <v>4606424.6935197804</v>
      </c>
    </row>
    <row r="420" spans="2:9" x14ac:dyDescent="0.35">
      <c r="B420" s="41">
        <v>419</v>
      </c>
      <c r="C420" s="42">
        <f>'Tabela SAC'!G426</f>
        <v>0</v>
      </c>
      <c r="D420" s="42">
        <f t="shared" si="34"/>
        <v>0</v>
      </c>
      <c r="E420" s="43">
        <f t="shared" si="30"/>
        <v>0</v>
      </c>
      <c r="F420" s="43">
        <f t="shared" si="31"/>
        <v>1555864.2076293747</v>
      </c>
      <c r="G420" s="32"/>
      <c r="H420" s="43">
        <f t="shared" si="32"/>
        <v>3086689.8933187248</v>
      </c>
      <c r="I420" s="48">
        <f t="shared" si="33"/>
        <v>4642554.100948099</v>
      </c>
    </row>
    <row r="421" spans="2:9" x14ac:dyDescent="0.35">
      <c r="B421" s="41">
        <v>420</v>
      </c>
      <c r="C421" s="42">
        <f>'Tabela SAC'!G427</f>
        <v>0</v>
      </c>
      <c r="D421" s="42">
        <f t="shared" si="34"/>
        <v>0</v>
      </c>
      <c r="E421" s="43">
        <f t="shared" si="30"/>
        <v>0</v>
      </c>
      <c r="F421" s="43">
        <f t="shared" si="31"/>
        <v>1569866.9854980391</v>
      </c>
      <c r="G421" s="32"/>
      <c r="H421" s="43">
        <f t="shared" si="32"/>
        <v>3109102.9968063636</v>
      </c>
      <c r="I421" s="48">
        <f t="shared" si="33"/>
        <v>4678969.9823044026</v>
      </c>
    </row>
    <row r="422" spans="2:9" x14ac:dyDescent="0.35">
      <c r="C422" s="45"/>
      <c r="D422" s="45"/>
      <c r="E422" s="46"/>
      <c r="F422" s="46"/>
      <c r="G422" s="32"/>
    </row>
    <row r="423" spans="2:9" x14ac:dyDescent="0.35">
      <c r="C423" s="45"/>
      <c r="D423" s="45"/>
      <c r="E423" s="46"/>
      <c r="F423" s="46"/>
    </row>
    <row r="424" spans="2:9" x14ac:dyDescent="0.35">
      <c r="C424" s="45"/>
    </row>
    <row r="425" spans="2:9" x14ac:dyDescent="0.35">
      <c r="C425" s="45"/>
    </row>
    <row r="426" spans="2:9" x14ac:dyDescent="0.35">
      <c r="C426" s="45"/>
    </row>
    <row r="427" spans="2:9" x14ac:dyDescent="0.35">
      <c r="C427" s="45"/>
    </row>
    <row r="428" spans="2:9" x14ac:dyDescent="0.35">
      <c r="C428" s="45"/>
    </row>
    <row r="429" spans="2:9" x14ac:dyDescent="0.35">
      <c r="C429" s="45"/>
    </row>
    <row r="430" spans="2:9" x14ac:dyDescent="0.35">
      <c r="C430" s="45"/>
    </row>
  </sheetData>
  <sheetProtection algorithmName="SHA-512" hashValue="LqAN2sd3j/hea043y7kJLVBxByos0BT9ghbGd9g+2hBdWv2gqQy7mjG4pSp0bHF7mKI0kAJMzoA1C/dYsMuAfg==" saltValue="ZSVpK72vQcuBJLxVyMjV4g==" spinCount="100000" sheet="1" objects="1" scenarios="1"/>
  <phoneticPr fontId="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C5ACD-8296-4FBC-8E56-F57CD8CCCB9B}">
  <dimension ref="A1:J421"/>
  <sheetViews>
    <sheetView showGridLines="0" workbookViewId="0">
      <pane ySplit="1" topLeftCell="A2" activePane="bottomLeft" state="frozen"/>
      <selection pane="bottomLeft" activeCell="B1" sqref="B1"/>
    </sheetView>
  </sheetViews>
  <sheetFormatPr defaultRowHeight="14.5" x14ac:dyDescent="0.35"/>
  <cols>
    <col min="2" max="2" width="5.26953125" style="44" customWidth="1"/>
    <col min="3" max="3" width="14" style="44" bestFit="1" customWidth="1"/>
    <col min="4" max="4" width="14.26953125" style="44" bestFit="1" customWidth="1"/>
    <col min="5" max="5" width="14" style="44" bestFit="1" customWidth="1"/>
    <col min="6" max="6" width="19.6328125" style="44" bestFit="1" customWidth="1"/>
    <col min="7" max="7" width="3.90625" customWidth="1"/>
    <col min="8" max="8" width="45.90625" bestFit="1" customWidth="1"/>
    <col min="9" max="9" width="19.08984375" bestFit="1" customWidth="1"/>
    <col min="10" max="10" width="18.453125" bestFit="1" customWidth="1"/>
    <col min="11" max="11" width="20.08984375" bestFit="1" customWidth="1"/>
  </cols>
  <sheetData>
    <row r="1" spans="1:10" s="32" customFormat="1" ht="38" customHeight="1" x14ac:dyDescent="0.35">
      <c r="A1"/>
      <c r="B1" s="33" t="s">
        <v>18</v>
      </c>
      <c r="C1" s="33" t="s">
        <v>5</v>
      </c>
      <c r="D1" s="33" t="s">
        <v>6</v>
      </c>
      <c r="E1" s="33" t="s">
        <v>7</v>
      </c>
      <c r="F1" s="33" t="s">
        <v>8</v>
      </c>
    </row>
    <row r="2" spans="1:10" s="32" customFormat="1" x14ac:dyDescent="0.35">
      <c r="A2"/>
      <c r="B2" s="41">
        <v>1</v>
      </c>
      <c r="C2" s="50">
        <f>Simulador!E11*0.4%</f>
        <v>600</v>
      </c>
      <c r="D2" s="42">
        <f>Simulador!$E$19</f>
        <v>2000</v>
      </c>
      <c r="E2" s="43">
        <f>D2-C2</f>
        <v>1400</v>
      </c>
      <c r="F2" s="42">
        <f>E2+(E2*I3)+H3</f>
        <v>31412.6</v>
      </c>
      <c r="H2" s="33" t="s">
        <v>4</v>
      </c>
      <c r="I2" s="33" t="s">
        <v>2</v>
      </c>
      <c r="J2" s="33" t="s">
        <v>20</v>
      </c>
    </row>
    <row r="3" spans="1:10" s="32" customFormat="1" x14ac:dyDescent="0.35">
      <c r="A3"/>
      <c r="B3" s="41">
        <v>2</v>
      </c>
      <c r="C3" s="50">
        <f>$C$2</f>
        <v>600</v>
      </c>
      <c r="D3" s="42">
        <f>Simulador!$E$19</f>
        <v>2000</v>
      </c>
      <c r="E3" s="43">
        <f t="shared" ref="E3:E66" si="0">D3-C3</f>
        <v>1400</v>
      </c>
      <c r="F3" s="43">
        <f t="shared" ref="F3:F66" si="1">((F2+E3)*$I$3)+(F2+E3)</f>
        <v>33107.913399999998</v>
      </c>
      <c r="H3" s="31">
        <f>Simulador!E13</f>
        <v>30000</v>
      </c>
      <c r="I3" s="49">
        <f>Simulador!E21</f>
        <v>8.9999999999999993E-3</v>
      </c>
      <c r="J3" s="49">
        <f>Simulador!E23</f>
        <v>9.0700000000000003E-2</v>
      </c>
    </row>
    <row r="4" spans="1:10" s="32" customFormat="1" x14ac:dyDescent="0.35">
      <c r="A4"/>
      <c r="B4" s="41">
        <v>3</v>
      </c>
      <c r="C4" s="50">
        <f t="shared" ref="C4:C13" si="2">$C$2</f>
        <v>600</v>
      </c>
      <c r="D4" s="42">
        <f>Simulador!$E$19</f>
        <v>2000</v>
      </c>
      <c r="E4" s="43">
        <f t="shared" si="0"/>
        <v>1400</v>
      </c>
      <c r="F4" s="43">
        <f t="shared" si="1"/>
        <v>34818.4846206</v>
      </c>
    </row>
    <row r="5" spans="1:10" s="32" customFormat="1" x14ac:dyDescent="0.35">
      <c r="A5"/>
      <c r="B5" s="41">
        <v>4</v>
      </c>
      <c r="C5" s="50">
        <f t="shared" si="2"/>
        <v>600</v>
      </c>
      <c r="D5" s="42">
        <f>Simulador!$E$19</f>
        <v>2000</v>
      </c>
      <c r="E5" s="43">
        <f t="shared" si="0"/>
        <v>1400</v>
      </c>
      <c r="F5" s="43">
        <f t="shared" si="1"/>
        <v>36544.450982185401</v>
      </c>
    </row>
    <row r="6" spans="1:10" s="32" customFormat="1" x14ac:dyDescent="0.35">
      <c r="A6"/>
      <c r="B6" s="41">
        <v>5</v>
      </c>
      <c r="C6" s="50">
        <f t="shared" si="2"/>
        <v>600</v>
      </c>
      <c r="D6" s="42">
        <f>Simulador!$E$19</f>
        <v>2000</v>
      </c>
      <c r="E6" s="43">
        <f t="shared" si="0"/>
        <v>1400</v>
      </c>
      <c r="F6" s="43">
        <f t="shared" si="1"/>
        <v>38285.951041025066</v>
      </c>
    </row>
    <row r="7" spans="1:10" s="32" customFormat="1" x14ac:dyDescent="0.35">
      <c r="A7"/>
      <c r="B7" s="41">
        <v>6</v>
      </c>
      <c r="C7" s="50">
        <f t="shared" si="2"/>
        <v>600</v>
      </c>
      <c r="D7" s="42">
        <f>Simulador!$E$19</f>
        <v>2000</v>
      </c>
      <c r="E7" s="43">
        <f t="shared" si="0"/>
        <v>1400</v>
      </c>
      <c r="F7" s="43">
        <f t="shared" si="1"/>
        <v>40043.124600394294</v>
      </c>
    </row>
    <row r="8" spans="1:10" s="32" customFormat="1" x14ac:dyDescent="0.35">
      <c r="A8"/>
      <c r="B8" s="41">
        <v>7</v>
      </c>
      <c r="C8" s="50">
        <f t="shared" si="2"/>
        <v>600</v>
      </c>
      <c r="D8" s="42">
        <f>Simulador!$E$19</f>
        <v>2000</v>
      </c>
      <c r="E8" s="43">
        <f t="shared" si="0"/>
        <v>1400</v>
      </c>
      <c r="F8" s="43">
        <f t="shared" si="1"/>
        <v>41816.112721797843</v>
      </c>
    </row>
    <row r="9" spans="1:10" s="32" customFormat="1" x14ac:dyDescent="0.35">
      <c r="A9"/>
      <c r="B9" s="41">
        <v>8</v>
      </c>
      <c r="C9" s="50">
        <f t="shared" si="2"/>
        <v>600</v>
      </c>
      <c r="D9" s="42">
        <f>Simulador!$E$19</f>
        <v>2000</v>
      </c>
      <c r="E9" s="43">
        <f t="shared" si="0"/>
        <v>1400</v>
      </c>
      <c r="F9" s="43">
        <f t="shared" si="1"/>
        <v>43605.057736294024</v>
      </c>
    </row>
    <row r="10" spans="1:10" s="32" customFormat="1" x14ac:dyDescent="0.35">
      <c r="A10"/>
      <c r="B10" s="41">
        <v>9</v>
      </c>
      <c r="C10" s="50">
        <f t="shared" si="2"/>
        <v>600</v>
      </c>
      <c r="D10" s="42">
        <f>Simulador!$E$19</f>
        <v>2000</v>
      </c>
      <c r="E10" s="43">
        <f t="shared" si="0"/>
        <v>1400</v>
      </c>
      <c r="F10" s="43">
        <f t="shared" si="1"/>
        <v>45410.103255920672</v>
      </c>
    </row>
    <row r="11" spans="1:10" s="32" customFormat="1" x14ac:dyDescent="0.35">
      <c r="A11"/>
      <c r="B11" s="41">
        <v>10</v>
      </c>
      <c r="C11" s="50">
        <f t="shared" si="2"/>
        <v>600</v>
      </c>
      <c r="D11" s="42">
        <f>Simulador!$E$19</f>
        <v>2000</v>
      </c>
      <c r="E11" s="43">
        <f t="shared" si="0"/>
        <v>1400</v>
      </c>
      <c r="F11" s="43">
        <f t="shared" si="1"/>
        <v>47231.394185223959</v>
      </c>
    </row>
    <row r="12" spans="1:10" s="32" customFormat="1" x14ac:dyDescent="0.35">
      <c r="A12"/>
      <c r="B12" s="41">
        <v>11</v>
      </c>
      <c r="C12" s="50">
        <f t="shared" si="2"/>
        <v>600</v>
      </c>
      <c r="D12" s="42">
        <f>Simulador!$E$19</f>
        <v>2000</v>
      </c>
      <c r="E12" s="43">
        <f t="shared" si="0"/>
        <v>1400</v>
      </c>
      <c r="F12" s="43">
        <f t="shared" si="1"/>
        <v>49069.076732890971</v>
      </c>
    </row>
    <row r="13" spans="1:10" s="32" customFormat="1" x14ac:dyDescent="0.35">
      <c r="A13"/>
      <c r="B13" s="41">
        <v>12</v>
      </c>
      <c r="C13" s="50">
        <f t="shared" si="2"/>
        <v>600</v>
      </c>
      <c r="D13" s="42">
        <f>Simulador!$E$19</f>
        <v>2000</v>
      </c>
      <c r="E13" s="43">
        <f t="shared" si="0"/>
        <v>1400</v>
      </c>
      <c r="F13" s="43">
        <f t="shared" si="1"/>
        <v>50923.298423486987</v>
      </c>
    </row>
    <row r="14" spans="1:10" s="32" customFormat="1" x14ac:dyDescent="0.35">
      <c r="A14"/>
      <c r="B14" s="41">
        <v>13</v>
      </c>
      <c r="C14" s="50">
        <f>$C$2*$J$3+$C$2</f>
        <v>654.41999999999996</v>
      </c>
      <c r="D14" s="42">
        <f>Simulador!$E$19</f>
        <v>2000</v>
      </c>
      <c r="E14" s="43">
        <f t="shared" si="0"/>
        <v>1345.58</v>
      </c>
      <c r="F14" s="43">
        <f t="shared" si="1"/>
        <v>52739.29832929837</v>
      </c>
    </row>
    <row r="15" spans="1:10" s="32" customFormat="1" x14ac:dyDescent="0.35">
      <c r="A15"/>
      <c r="B15" s="41">
        <v>14</v>
      </c>
      <c r="C15" s="51">
        <f>$C$14</f>
        <v>654.41999999999996</v>
      </c>
      <c r="D15" s="42">
        <f>Simulador!$E$19</f>
        <v>2000</v>
      </c>
      <c r="E15" s="43">
        <f t="shared" si="0"/>
        <v>1345.58</v>
      </c>
      <c r="F15" s="43">
        <f t="shared" si="1"/>
        <v>54571.642234262057</v>
      </c>
    </row>
    <row r="16" spans="1:10" s="32" customFormat="1" x14ac:dyDescent="0.35">
      <c r="A16"/>
      <c r="B16" s="41">
        <v>15</v>
      </c>
      <c r="C16" s="51">
        <f t="shared" ref="C16:C25" si="3">$C$14</f>
        <v>654.41999999999996</v>
      </c>
      <c r="D16" s="42">
        <f>Simulador!$E$19</f>
        <v>2000</v>
      </c>
      <c r="E16" s="43">
        <f t="shared" si="0"/>
        <v>1345.58</v>
      </c>
      <c r="F16" s="43">
        <f t="shared" si="1"/>
        <v>56420.477234370417</v>
      </c>
    </row>
    <row r="17" spans="1:6" s="32" customFormat="1" x14ac:dyDescent="0.35">
      <c r="A17"/>
      <c r="B17" s="41">
        <v>16</v>
      </c>
      <c r="C17" s="51">
        <f>$C$14</f>
        <v>654.41999999999996</v>
      </c>
      <c r="D17" s="42">
        <f>Simulador!$E$19</f>
        <v>2000</v>
      </c>
      <c r="E17" s="43">
        <f t="shared" si="0"/>
        <v>1345.58</v>
      </c>
      <c r="F17" s="43">
        <f t="shared" si="1"/>
        <v>58285.951749479755</v>
      </c>
    </row>
    <row r="18" spans="1:6" s="32" customFormat="1" x14ac:dyDescent="0.35">
      <c r="A18"/>
      <c r="B18" s="41">
        <v>17</v>
      </c>
      <c r="C18" s="51">
        <f t="shared" si="3"/>
        <v>654.41999999999996</v>
      </c>
      <c r="D18" s="42">
        <f>Simulador!$E$19</f>
        <v>2000</v>
      </c>
      <c r="E18" s="43">
        <f t="shared" si="0"/>
        <v>1345.58</v>
      </c>
      <c r="F18" s="43">
        <f t="shared" si="1"/>
        <v>60168.215535225077</v>
      </c>
    </row>
    <row r="19" spans="1:6" s="32" customFormat="1" x14ac:dyDescent="0.35">
      <c r="A19"/>
      <c r="B19" s="41">
        <v>18</v>
      </c>
      <c r="C19" s="51">
        <f t="shared" si="3"/>
        <v>654.41999999999996</v>
      </c>
      <c r="D19" s="42">
        <f>Simulador!$E$19</f>
        <v>2000</v>
      </c>
      <c r="E19" s="43">
        <f t="shared" si="0"/>
        <v>1345.58</v>
      </c>
      <c r="F19" s="43">
        <f t="shared" si="1"/>
        <v>62067.419695042103</v>
      </c>
    </row>
    <row r="20" spans="1:6" s="32" customFormat="1" x14ac:dyDescent="0.35">
      <c r="A20"/>
      <c r="B20" s="41">
        <v>19</v>
      </c>
      <c r="C20" s="51">
        <f t="shared" si="3"/>
        <v>654.41999999999996</v>
      </c>
      <c r="D20" s="42">
        <f>Simulador!$E$19</f>
        <v>2000</v>
      </c>
      <c r="E20" s="43">
        <f t="shared" si="0"/>
        <v>1345.58</v>
      </c>
      <c r="F20" s="43">
        <f t="shared" si="1"/>
        <v>63983.716692297487</v>
      </c>
    </row>
    <row r="21" spans="1:6" s="32" customFormat="1" x14ac:dyDescent="0.35">
      <c r="A21"/>
      <c r="B21" s="41">
        <v>20</v>
      </c>
      <c r="C21" s="51">
        <f t="shared" si="3"/>
        <v>654.41999999999996</v>
      </c>
      <c r="D21" s="42">
        <f>Simulador!$E$19</f>
        <v>2000</v>
      </c>
      <c r="E21" s="43">
        <f t="shared" si="0"/>
        <v>1345.58</v>
      </c>
      <c r="F21" s="43">
        <f t="shared" si="1"/>
        <v>65917.260362528163</v>
      </c>
    </row>
    <row r="22" spans="1:6" s="32" customFormat="1" x14ac:dyDescent="0.35">
      <c r="A22"/>
      <c r="B22" s="41">
        <v>21</v>
      </c>
      <c r="C22" s="51">
        <f t="shared" si="3"/>
        <v>654.41999999999996</v>
      </c>
      <c r="D22" s="42">
        <f>Simulador!$E$19</f>
        <v>2000</v>
      </c>
      <c r="E22" s="43">
        <f t="shared" si="0"/>
        <v>1345.58</v>
      </c>
      <c r="F22" s="43">
        <f t="shared" si="1"/>
        <v>67868.205925790913</v>
      </c>
    </row>
    <row r="23" spans="1:6" s="32" customFormat="1" x14ac:dyDescent="0.35">
      <c r="A23"/>
      <c r="B23" s="41">
        <v>22</v>
      </c>
      <c r="C23" s="51">
        <f t="shared" si="3"/>
        <v>654.41999999999996</v>
      </c>
      <c r="D23" s="42">
        <f>Simulador!$E$19</f>
        <v>2000</v>
      </c>
      <c r="E23" s="43">
        <f t="shared" si="0"/>
        <v>1345.58</v>
      </c>
      <c r="F23" s="43">
        <f t="shared" si="1"/>
        <v>69836.709999123035</v>
      </c>
    </row>
    <row r="24" spans="1:6" s="32" customFormat="1" x14ac:dyDescent="0.35">
      <c r="A24"/>
      <c r="B24" s="41">
        <v>23</v>
      </c>
      <c r="C24" s="51">
        <f t="shared" si="3"/>
        <v>654.41999999999996</v>
      </c>
      <c r="D24" s="42">
        <f>Simulador!$E$19</f>
        <v>2000</v>
      </c>
      <c r="E24" s="43">
        <f t="shared" si="0"/>
        <v>1345.58</v>
      </c>
      <c r="F24" s="43">
        <f t="shared" si="1"/>
        <v>71822.930609115137</v>
      </c>
    </row>
    <row r="25" spans="1:6" s="32" customFormat="1" x14ac:dyDescent="0.35">
      <c r="A25"/>
      <c r="B25" s="41">
        <v>24</v>
      </c>
      <c r="C25" s="51">
        <f t="shared" si="3"/>
        <v>654.41999999999996</v>
      </c>
      <c r="D25" s="42">
        <f>Simulador!$E$19</f>
        <v>2000</v>
      </c>
      <c r="E25" s="43">
        <f t="shared" si="0"/>
        <v>1345.58</v>
      </c>
      <c r="F25" s="43">
        <f t="shared" si="1"/>
        <v>73827.02720459718</v>
      </c>
    </row>
    <row r="26" spans="1:6" s="32" customFormat="1" x14ac:dyDescent="0.35">
      <c r="A26"/>
      <c r="B26" s="41">
        <v>25</v>
      </c>
      <c r="C26" s="43">
        <f>$C$25*$J$3+$C$25</f>
        <v>713.77589399999999</v>
      </c>
      <c r="D26" s="42">
        <f>Simulador!$E$19</f>
        <v>2000</v>
      </c>
      <c r="E26" s="43">
        <f t="shared" si="0"/>
        <v>1286.2241060000001</v>
      </c>
      <c r="F26" s="43">
        <f t="shared" si="1"/>
        <v>75789.270572392546</v>
      </c>
    </row>
    <row r="27" spans="1:6" s="32" customFormat="1" x14ac:dyDescent="0.35">
      <c r="A27"/>
      <c r="B27" s="41">
        <v>26</v>
      </c>
      <c r="C27" s="43">
        <f>$C$26</f>
        <v>713.77589399999999</v>
      </c>
      <c r="D27" s="42">
        <f>Simulador!$E$19</f>
        <v>2000</v>
      </c>
      <c r="E27" s="43">
        <f t="shared" si="0"/>
        <v>1286.2241060000001</v>
      </c>
      <c r="F27" s="43">
        <f t="shared" si="1"/>
        <v>77769.174130498068</v>
      </c>
    </row>
    <row r="28" spans="1:6" s="32" customFormat="1" x14ac:dyDescent="0.35">
      <c r="A28"/>
      <c r="B28" s="41">
        <v>27</v>
      </c>
      <c r="C28" s="43">
        <f t="shared" ref="C28:C37" si="4">$C$26</f>
        <v>713.77589399999999</v>
      </c>
      <c r="D28" s="42">
        <f>Simulador!$E$19</f>
        <v>2000</v>
      </c>
      <c r="E28" s="43">
        <f t="shared" si="0"/>
        <v>1286.2241060000001</v>
      </c>
      <c r="F28" s="43">
        <f t="shared" si="1"/>
        <v>79766.896820626542</v>
      </c>
    </row>
    <row r="29" spans="1:6" s="32" customFormat="1" x14ac:dyDescent="0.35">
      <c r="A29"/>
      <c r="B29" s="41">
        <v>28</v>
      </c>
      <c r="C29" s="43">
        <f t="shared" si="4"/>
        <v>713.77589399999999</v>
      </c>
      <c r="D29" s="42">
        <f>Simulador!$E$19</f>
        <v>2000</v>
      </c>
      <c r="E29" s="43">
        <f t="shared" si="0"/>
        <v>1286.2241060000001</v>
      </c>
      <c r="F29" s="43">
        <f t="shared" si="1"/>
        <v>81782.599014966181</v>
      </c>
    </row>
    <row r="30" spans="1:6" s="32" customFormat="1" x14ac:dyDescent="0.35">
      <c r="A30"/>
      <c r="B30" s="41">
        <v>29</v>
      </c>
      <c r="C30" s="43">
        <f t="shared" si="4"/>
        <v>713.77589399999999</v>
      </c>
      <c r="D30" s="42">
        <f>Simulador!$E$19</f>
        <v>2000</v>
      </c>
      <c r="E30" s="43">
        <f t="shared" si="0"/>
        <v>1286.2241060000001</v>
      </c>
      <c r="F30" s="43">
        <f t="shared" si="1"/>
        <v>83816.442529054868</v>
      </c>
    </row>
    <row r="31" spans="1:6" s="32" customFormat="1" x14ac:dyDescent="0.35">
      <c r="A31"/>
      <c r="B31" s="41">
        <v>30</v>
      </c>
      <c r="C31" s="43">
        <f t="shared" si="4"/>
        <v>713.77589399999999</v>
      </c>
      <c r="D31" s="42">
        <f>Simulador!$E$19</f>
        <v>2000</v>
      </c>
      <c r="E31" s="43">
        <f t="shared" si="0"/>
        <v>1286.2241060000001</v>
      </c>
      <c r="F31" s="43">
        <f t="shared" si="1"/>
        <v>85868.590634770357</v>
      </c>
    </row>
    <row r="32" spans="1:6" s="32" customFormat="1" x14ac:dyDescent="0.35">
      <c r="A32"/>
      <c r="B32" s="41">
        <v>31</v>
      </c>
      <c r="C32" s="43">
        <f t="shared" si="4"/>
        <v>713.77589399999999</v>
      </c>
      <c r="D32" s="42">
        <f>Simulador!$E$19</f>
        <v>2000</v>
      </c>
      <c r="E32" s="43">
        <f t="shared" si="0"/>
        <v>1286.2241060000001</v>
      </c>
      <c r="F32" s="43">
        <f t="shared" si="1"/>
        <v>87939.208073437287</v>
      </c>
    </row>
    <row r="33" spans="1:6" s="32" customFormat="1" x14ac:dyDescent="0.35">
      <c r="A33"/>
      <c r="B33" s="41">
        <v>32</v>
      </c>
      <c r="C33" s="43">
        <f t="shared" si="4"/>
        <v>713.77589399999999</v>
      </c>
      <c r="D33" s="42">
        <f>Simulador!$E$19</f>
        <v>2000</v>
      </c>
      <c r="E33" s="43">
        <f t="shared" si="0"/>
        <v>1286.2241060000001</v>
      </c>
      <c r="F33" s="43">
        <f t="shared" si="1"/>
        <v>90028.461069052209</v>
      </c>
    </row>
    <row r="34" spans="1:6" s="32" customFormat="1" x14ac:dyDescent="0.35">
      <c r="A34"/>
      <c r="B34" s="41">
        <v>33</v>
      </c>
      <c r="C34" s="43">
        <f t="shared" si="4"/>
        <v>713.77589399999999</v>
      </c>
      <c r="D34" s="42">
        <f>Simulador!$E$19</f>
        <v>2000</v>
      </c>
      <c r="E34" s="43">
        <f t="shared" si="0"/>
        <v>1286.2241060000001</v>
      </c>
      <c r="F34" s="43">
        <f t="shared" si="1"/>
        <v>92136.517341627667</v>
      </c>
    </row>
    <row r="35" spans="1:6" s="32" customFormat="1" x14ac:dyDescent="0.35">
      <c r="A35"/>
      <c r="B35" s="41">
        <v>34</v>
      </c>
      <c r="C35" s="43">
        <f t="shared" si="4"/>
        <v>713.77589399999999</v>
      </c>
      <c r="D35" s="42">
        <f>Simulador!$E$19</f>
        <v>2000</v>
      </c>
      <c r="E35" s="43">
        <f t="shared" si="0"/>
        <v>1286.2241060000001</v>
      </c>
      <c r="F35" s="43">
        <f t="shared" si="1"/>
        <v>94263.546120656305</v>
      </c>
    </row>
    <row r="36" spans="1:6" s="32" customFormat="1" x14ac:dyDescent="0.35">
      <c r="A36"/>
      <c r="B36" s="41">
        <v>35</v>
      </c>
      <c r="C36" s="43">
        <f t="shared" si="4"/>
        <v>713.77589399999999</v>
      </c>
      <c r="D36" s="42">
        <f>Simulador!$E$19</f>
        <v>2000</v>
      </c>
      <c r="E36" s="43">
        <f t="shared" si="0"/>
        <v>1286.2241060000001</v>
      </c>
      <c r="F36" s="43">
        <f t="shared" si="1"/>
        <v>96409.718158696211</v>
      </c>
    </row>
    <row r="37" spans="1:6" s="32" customFormat="1" x14ac:dyDescent="0.35">
      <c r="A37"/>
      <c r="B37" s="41">
        <v>36</v>
      </c>
      <c r="C37" s="43">
        <f t="shared" si="4"/>
        <v>713.77589399999999</v>
      </c>
      <c r="D37" s="42">
        <f>Simulador!$E$19</f>
        <v>2000</v>
      </c>
      <c r="E37" s="43">
        <f t="shared" si="0"/>
        <v>1286.2241060000001</v>
      </c>
      <c r="F37" s="43">
        <f t="shared" si="1"/>
        <v>98575.205745078478</v>
      </c>
    </row>
    <row r="38" spans="1:6" s="32" customFormat="1" x14ac:dyDescent="0.35">
      <c r="A38"/>
      <c r="B38" s="41">
        <v>37</v>
      </c>
      <c r="C38" s="43">
        <f>$C$37*$J$3+$C$37</f>
        <v>778.51536758580005</v>
      </c>
      <c r="D38" s="42">
        <f>Simulador!$E$19</f>
        <v>2000</v>
      </c>
      <c r="E38" s="43">
        <f t="shared" si="0"/>
        <v>1221.4846324142</v>
      </c>
      <c r="F38" s="43">
        <f t="shared" si="1"/>
        <v>100694.86059089011</v>
      </c>
    </row>
    <row r="39" spans="1:6" s="32" customFormat="1" x14ac:dyDescent="0.35">
      <c r="A39"/>
      <c r="B39" s="41">
        <v>38</v>
      </c>
      <c r="C39" s="43">
        <f>$C$38</f>
        <v>778.51536758580005</v>
      </c>
      <c r="D39" s="42">
        <f>Simulador!$E$19</f>
        <v>2000</v>
      </c>
      <c r="E39" s="43">
        <f t="shared" si="0"/>
        <v>1221.4846324142</v>
      </c>
      <c r="F39" s="43">
        <f t="shared" si="1"/>
        <v>102833.59233031404</v>
      </c>
    </row>
    <row r="40" spans="1:6" s="32" customFormat="1" x14ac:dyDescent="0.35">
      <c r="A40"/>
      <c r="B40" s="41">
        <v>39</v>
      </c>
      <c r="C40" s="43">
        <f t="shared" ref="C40:C49" si="5">$C$38</f>
        <v>778.51536758580005</v>
      </c>
      <c r="D40" s="42">
        <f>Simulador!$E$19</f>
        <v>2000</v>
      </c>
      <c r="E40" s="43">
        <f t="shared" si="0"/>
        <v>1221.4846324142</v>
      </c>
      <c r="F40" s="43">
        <f t="shared" si="1"/>
        <v>104991.5726553928</v>
      </c>
    </row>
    <row r="41" spans="1:6" s="32" customFormat="1" x14ac:dyDescent="0.35">
      <c r="A41"/>
      <c r="B41" s="41">
        <v>40</v>
      </c>
      <c r="C41" s="43">
        <f t="shared" si="5"/>
        <v>778.51536758580005</v>
      </c>
      <c r="D41" s="42">
        <f>Simulador!$E$19</f>
        <v>2000</v>
      </c>
      <c r="E41" s="43">
        <f t="shared" si="0"/>
        <v>1221.4846324142</v>
      </c>
      <c r="F41" s="43">
        <f t="shared" si="1"/>
        <v>107168.97480339726</v>
      </c>
    </row>
    <row r="42" spans="1:6" s="32" customFormat="1" x14ac:dyDescent="0.35">
      <c r="A42"/>
      <c r="B42" s="41">
        <v>41</v>
      </c>
      <c r="C42" s="43">
        <f t="shared" si="5"/>
        <v>778.51536758580005</v>
      </c>
      <c r="D42" s="42">
        <f>Simulador!$E$19</f>
        <v>2000</v>
      </c>
      <c r="E42" s="43">
        <f t="shared" si="0"/>
        <v>1221.4846324142</v>
      </c>
      <c r="F42" s="43">
        <f t="shared" si="1"/>
        <v>109365.97357073375</v>
      </c>
    </row>
    <row r="43" spans="1:6" s="32" customFormat="1" x14ac:dyDescent="0.35">
      <c r="A43"/>
      <c r="B43" s="41">
        <v>42</v>
      </c>
      <c r="C43" s="43">
        <f t="shared" si="5"/>
        <v>778.51536758580005</v>
      </c>
      <c r="D43" s="42">
        <f>Simulador!$E$19</f>
        <v>2000</v>
      </c>
      <c r="E43" s="43">
        <f t="shared" si="0"/>
        <v>1221.4846324142</v>
      </c>
      <c r="F43" s="43">
        <f t="shared" si="1"/>
        <v>111582.74532697628</v>
      </c>
    </row>
    <row r="44" spans="1:6" s="32" customFormat="1" x14ac:dyDescent="0.35">
      <c r="A44"/>
      <c r="B44" s="41">
        <v>43</v>
      </c>
      <c r="C44" s="43">
        <f t="shared" si="5"/>
        <v>778.51536758580005</v>
      </c>
      <c r="D44" s="42">
        <f>Simulador!$E$19</f>
        <v>2000</v>
      </c>
      <c r="E44" s="43">
        <f t="shared" si="0"/>
        <v>1221.4846324142</v>
      </c>
      <c r="F44" s="43">
        <f t="shared" si="1"/>
        <v>113819.468029025</v>
      </c>
    </row>
    <row r="45" spans="1:6" s="32" customFormat="1" x14ac:dyDescent="0.35">
      <c r="A45"/>
      <c r="B45" s="41">
        <v>44</v>
      </c>
      <c r="C45" s="43">
        <f t="shared" si="5"/>
        <v>778.51536758580005</v>
      </c>
      <c r="D45" s="42">
        <f>Simulador!$E$19</f>
        <v>2000</v>
      </c>
      <c r="E45" s="43">
        <f t="shared" si="0"/>
        <v>1221.4846324142</v>
      </c>
      <c r="F45" s="43">
        <f t="shared" si="1"/>
        <v>116076.32123539214</v>
      </c>
    </row>
    <row r="46" spans="1:6" s="32" customFormat="1" x14ac:dyDescent="0.35">
      <c r="A46"/>
      <c r="B46" s="41">
        <v>45</v>
      </c>
      <c r="C46" s="43">
        <f t="shared" si="5"/>
        <v>778.51536758580005</v>
      </c>
      <c r="D46" s="42">
        <f>Simulador!$E$19</f>
        <v>2000</v>
      </c>
      <c r="E46" s="43">
        <f t="shared" si="0"/>
        <v>1221.4846324142</v>
      </c>
      <c r="F46" s="43">
        <f t="shared" si="1"/>
        <v>118353.4861206166</v>
      </c>
    </row>
    <row r="47" spans="1:6" s="32" customFormat="1" x14ac:dyDescent="0.35">
      <c r="A47"/>
      <c r="B47" s="41">
        <v>46</v>
      </c>
      <c r="C47" s="43">
        <f t="shared" si="5"/>
        <v>778.51536758580005</v>
      </c>
      <c r="D47" s="42">
        <f>Simulador!$E$19</f>
        <v>2000</v>
      </c>
      <c r="E47" s="43">
        <f t="shared" si="0"/>
        <v>1221.4846324142</v>
      </c>
      <c r="F47" s="43">
        <f t="shared" si="1"/>
        <v>120651.14548980807</v>
      </c>
    </row>
    <row r="48" spans="1:6" s="32" customFormat="1" x14ac:dyDescent="0.35">
      <c r="A48"/>
      <c r="B48" s="41">
        <v>47</v>
      </c>
      <c r="C48" s="43">
        <f t="shared" si="5"/>
        <v>778.51536758580005</v>
      </c>
      <c r="D48" s="42">
        <f>Simulador!$E$19</f>
        <v>2000</v>
      </c>
      <c r="E48" s="43">
        <f t="shared" si="0"/>
        <v>1221.4846324142</v>
      </c>
      <c r="F48" s="43">
        <f t="shared" si="1"/>
        <v>122969.48379332227</v>
      </c>
    </row>
    <row r="49" spans="1:6" s="32" customFormat="1" x14ac:dyDescent="0.35">
      <c r="A49"/>
      <c r="B49" s="41">
        <v>48</v>
      </c>
      <c r="C49" s="43">
        <f t="shared" si="5"/>
        <v>778.51536758580005</v>
      </c>
      <c r="D49" s="42">
        <f>Simulador!$E$19</f>
        <v>2000</v>
      </c>
      <c r="E49" s="43">
        <f t="shared" si="0"/>
        <v>1221.4846324142</v>
      </c>
      <c r="F49" s="43">
        <f t="shared" si="1"/>
        <v>125308.68714156809</v>
      </c>
    </row>
    <row r="50" spans="1:6" s="32" customFormat="1" x14ac:dyDescent="0.35">
      <c r="A50"/>
      <c r="B50" s="41">
        <v>49</v>
      </c>
      <c r="C50" s="42">
        <f>$C$49*$J$3+$C$49</f>
        <v>849.12671142583213</v>
      </c>
      <c r="D50" s="42">
        <f>Simulador!$E$19</f>
        <v>2000</v>
      </c>
      <c r="E50" s="43">
        <f t="shared" si="0"/>
        <v>1150.8732885741679</v>
      </c>
      <c r="F50" s="43">
        <f t="shared" si="1"/>
        <v>127597.69647401354</v>
      </c>
    </row>
    <row r="51" spans="1:6" s="32" customFormat="1" x14ac:dyDescent="0.35">
      <c r="A51"/>
      <c r="B51" s="41">
        <v>50</v>
      </c>
      <c r="C51" s="42">
        <f>$C$50</f>
        <v>849.12671142583213</v>
      </c>
      <c r="D51" s="42">
        <f>Simulador!$E$19</f>
        <v>2000</v>
      </c>
      <c r="E51" s="43">
        <f t="shared" si="0"/>
        <v>1150.8732885741679</v>
      </c>
      <c r="F51" s="43">
        <f t="shared" si="1"/>
        <v>129907.306890451</v>
      </c>
    </row>
    <row r="52" spans="1:6" s="32" customFormat="1" x14ac:dyDescent="0.35">
      <c r="A52"/>
      <c r="B52" s="41">
        <v>51</v>
      </c>
      <c r="C52" s="42">
        <f t="shared" ref="C52:C61" si="6">$C$50</f>
        <v>849.12671142583213</v>
      </c>
      <c r="D52" s="42">
        <f>Simulador!$E$19</f>
        <v>2000</v>
      </c>
      <c r="E52" s="43">
        <f t="shared" si="0"/>
        <v>1150.8732885741679</v>
      </c>
      <c r="F52" s="43">
        <f t="shared" si="1"/>
        <v>132237.7038006364</v>
      </c>
    </row>
    <row r="53" spans="1:6" s="32" customFormat="1" x14ac:dyDescent="0.35">
      <c r="A53"/>
      <c r="B53" s="41">
        <v>52</v>
      </c>
      <c r="C53" s="42">
        <f t="shared" si="6"/>
        <v>849.12671142583213</v>
      </c>
      <c r="D53" s="42">
        <f>Simulador!$E$19</f>
        <v>2000</v>
      </c>
      <c r="E53" s="43">
        <f t="shared" si="0"/>
        <v>1150.8732885741679</v>
      </c>
      <c r="F53" s="43">
        <f t="shared" si="1"/>
        <v>134589.07428301347</v>
      </c>
    </row>
    <row r="54" spans="1:6" s="32" customFormat="1" x14ac:dyDescent="0.35">
      <c r="A54"/>
      <c r="B54" s="41">
        <v>53</v>
      </c>
      <c r="C54" s="42">
        <f t="shared" si="6"/>
        <v>849.12671142583213</v>
      </c>
      <c r="D54" s="42">
        <f>Simulador!$E$19</f>
        <v>2000</v>
      </c>
      <c r="E54" s="43">
        <f t="shared" si="0"/>
        <v>1150.8732885741679</v>
      </c>
      <c r="F54" s="43">
        <f t="shared" si="1"/>
        <v>136961.60709973192</v>
      </c>
    </row>
    <row r="55" spans="1:6" s="32" customFormat="1" x14ac:dyDescent="0.35">
      <c r="A55"/>
      <c r="B55" s="41">
        <v>54</v>
      </c>
      <c r="C55" s="42">
        <f t="shared" si="6"/>
        <v>849.12671142583213</v>
      </c>
      <c r="D55" s="42">
        <f>Simulador!$E$19</f>
        <v>2000</v>
      </c>
      <c r="E55" s="43">
        <f t="shared" si="0"/>
        <v>1150.8732885741679</v>
      </c>
      <c r="F55" s="43">
        <f t="shared" si="1"/>
        <v>139355.49271180085</v>
      </c>
    </row>
    <row r="56" spans="1:6" s="32" customFormat="1" x14ac:dyDescent="0.35">
      <c r="A56"/>
      <c r="B56" s="41">
        <v>55</v>
      </c>
      <c r="C56" s="42">
        <f t="shared" si="6"/>
        <v>849.12671142583213</v>
      </c>
      <c r="D56" s="42">
        <f>Simulador!$E$19</f>
        <v>2000</v>
      </c>
      <c r="E56" s="43">
        <f t="shared" si="0"/>
        <v>1150.8732885741679</v>
      </c>
      <c r="F56" s="43">
        <f t="shared" si="1"/>
        <v>141770.92329437839</v>
      </c>
    </row>
    <row r="57" spans="1:6" s="32" customFormat="1" x14ac:dyDescent="0.35">
      <c r="A57"/>
      <c r="B57" s="41">
        <v>56</v>
      </c>
      <c r="C57" s="42">
        <f t="shared" si="6"/>
        <v>849.12671142583213</v>
      </c>
      <c r="D57" s="42">
        <f>Simulador!$E$19</f>
        <v>2000</v>
      </c>
      <c r="E57" s="43">
        <f t="shared" si="0"/>
        <v>1150.8732885741679</v>
      </c>
      <c r="F57" s="43">
        <f t="shared" si="1"/>
        <v>144208.09275219913</v>
      </c>
    </row>
    <row r="58" spans="1:6" s="32" customFormat="1" x14ac:dyDescent="0.35">
      <c r="A58"/>
      <c r="B58" s="41">
        <v>57</v>
      </c>
      <c r="C58" s="42">
        <f t="shared" si="6"/>
        <v>849.12671142583213</v>
      </c>
      <c r="D58" s="42">
        <f>Simulador!$E$19</f>
        <v>2000</v>
      </c>
      <c r="E58" s="43">
        <f t="shared" si="0"/>
        <v>1150.8732885741679</v>
      </c>
      <c r="F58" s="43">
        <f t="shared" si="1"/>
        <v>146667.19673514026</v>
      </c>
    </row>
    <row r="59" spans="1:6" s="32" customFormat="1" x14ac:dyDescent="0.35">
      <c r="A59"/>
      <c r="B59" s="41">
        <v>58</v>
      </c>
      <c r="C59" s="42">
        <f t="shared" si="6"/>
        <v>849.12671142583213</v>
      </c>
      <c r="D59" s="42">
        <f>Simulador!$E$19</f>
        <v>2000</v>
      </c>
      <c r="E59" s="43">
        <f t="shared" si="0"/>
        <v>1150.8732885741679</v>
      </c>
      <c r="F59" s="43">
        <f t="shared" si="1"/>
        <v>149148.43265392786</v>
      </c>
    </row>
    <row r="60" spans="1:6" s="32" customFormat="1" x14ac:dyDescent="0.35">
      <c r="A60"/>
      <c r="B60" s="41">
        <v>59</v>
      </c>
      <c r="C60" s="42">
        <f t="shared" si="6"/>
        <v>849.12671142583213</v>
      </c>
      <c r="D60" s="42">
        <f>Simulador!$E$19</f>
        <v>2000</v>
      </c>
      <c r="E60" s="43">
        <f t="shared" si="0"/>
        <v>1150.8732885741679</v>
      </c>
      <c r="F60" s="43">
        <f t="shared" si="1"/>
        <v>151651.99969598453</v>
      </c>
    </row>
    <row r="61" spans="1:6" s="32" customFormat="1" x14ac:dyDescent="0.35">
      <c r="A61"/>
      <c r="B61" s="41">
        <v>60</v>
      </c>
      <c r="C61" s="42">
        <f t="shared" si="6"/>
        <v>849.12671142583213</v>
      </c>
      <c r="D61" s="42">
        <f>Simulador!$E$19</f>
        <v>2000</v>
      </c>
      <c r="E61" s="43">
        <f t="shared" si="0"/>
        <v>1150.8732885741679</v>
      </c>
      <c r="F61" s="43">
        <f t="shared" si="1"/>
        <v>154178.09884141973</v>
      </c>
    </row>
    <row r="62" spans="1:6" s="32" customFormat="1" x14ac:dyDescent="0.35">
      <c r="A62"/>
      <c r="B62" s="41">
        <v>61</v>
      </c>
      <c r="C62" s="43">
        <f>$C$61*$J$3+$C$61</f>
        <v>926.14250415215508</v>
      </c>
      <c r="D62" s="42">
        <f>Simulador!$E$19</f>
        <v>2000</v>
      </c>
      <c r="E62" s="43">
        <f t="shared" si="0"/>
        <v>1073.8574958478448</v>
      </c>
      <c r="F62" s="43">
        <f t="shared" si="1"/>
        <v>156649.223944303</v>
      </c>
    </row>
    <row r="63" spans="1:6" s="32" customFormat="1" x14ac:dyDescent="0.35">
      <c r="A63"/>
      <c r="B63" s="41">
        <v>62</v>
      </c>
      <c r="C63" s="43">
        <f>C62</f>
        <v>926.14250415215508</v>
      </c>
      <c r="D63" s="42">
        <f>Simulador!$E$19</f>
        <v>2000</v>
      </c>
      <c r="E63" s="43">
        <f t="shared" si="0"/>
        <v>1073.8574958478448</v>
      </c>
      <c r="F63" s="43">
        <f t="shared" si="1"/>
        <v>159142.58917311221</v>
      </c>
    </row>
    <row r="64" spans="1:6" s="32" customFormat="1" x14ac:dyDescent="0.35">
      <c r="A64"/>
      <c r="B64" s="41">
        <v>63</v>
      </c>
      <c r="C64" s="43">
        <f t="shared" ref="C64:C73" si="7">C63</f>
        <v>926.14250415215508</v>
      </c>
      <c r="D64" s="42">
        <f>Simulador!$E$19</f>
        <v>2000</v>
      </c>
      <c r="E64" s="43">
        <f t="shared" si="0"/>
        <v>1073.8574958478448</v>
      </c>
      <c r="F64" s="43">
        <f t="shared" si="1"/>
        <v>161658.39468898071</v>
      </c>
    </row>
    <row r="65" spans="1:6" s="32" customFormat="1" x14ac:dyDescent="0.35">
      <c r="A65"/>
      <c r="B65" s="41">
        <v>64</v>
      </c>
      <c r="C65" s="43">
        <f t="shared" si="7"/>
        <v>926.14250415215508</v>
      </c>
      <c r="D65" s="42">
        <f>Simulador!$E$19</f>
        <v>2000</v>
      </c>
      <c r="E65" s="43">
        <f t="shared" si="0"/>
        <v>1073.8574958478448</v>
      </c>
      <c r="F65" s="43">
        <f t="shared" si="1"/>
        <v>164196.84245449203</v>
      </c>
    </row>
    <row r="66" spans="1:6" s="32" customFormat="1" x14ac:dyDescent="0.35">
      <c r="A66"/>
      <c r="B66" s="41">
        <v>65</v>
      </c>
      <c r="C66" s="43">
        <f t="shared" si="7"/>
        <v>926.14250415215508</v>
      </c>
      <c r="D66" s="42">
        <f>Simulador!$E$19</f>
        <v>2000</v>
      </c>
      <c r="E66" s="43">
        <f t="shared" si="0"/>
        <v>1073.8574958478448</v>
      </c>
      <c r="F66" s="43">
        <f t="shared" si="1"/>
        <v>166758.13624989294</v>
      </c>
    </row>
    <row r="67" spans="1:6" s="32" customFormat="1" x14ac:dyDescent="0.35">
      <c r="A67"/>
      <c r="B67" s="41">
        <v>66</v>
      </c>
      <c r="C67" s="43">
        <f t="shared" si="7"/>
        <v>926.14250415215508</v>
      </c>
      <c r="D67" s="42">
        <f>Simulador!$E$19</f>
        <v>2000</v>
      </c>
      <c r="E67" s="43">
        <f t="shared" ref="E67:E130" si="8">D67-C67</f>
        <v>1073.8574958478448</v>
      </c>
      <c r="F67" s="43">
        <f t="shared" ref="F67:F130" si="9">((F66+E67)*$I$3)+(F66+E67)</f>
        <v>169342.48168945246</v>
      </c>
    </row>
    <row r="68" spans="1:6" s="32" customFormat="1" x14ac:dyDescent="0.35">
      <c r="A68"/>
      <c r="B68" s="41">
        <v>67</v>
      </c>
      <c r="C68" s="43">
        <f t="shared" si="7"/>
        <v>926.14250415215508</v>
      </c>
      <c r="D68" s="42">
        <f>Simulador!$E$19</f>
        <v>2000</v>
      </c>
      <c r="E68" s="43">
        <f t="shared" si="8"/>
        <v>1073.8574958478448</v>
      </c>
      <c r="F68" s="43">
        <f t="shared" si="9"/>
        <v>171950.086237968</v>
      </c>
    </row>
    <row r="69" spans="1:6" s="32" customFormat="1" x14ac:dyDescent="0.35">
      <c r="A69"/>
      <c r="B69" s="41">
        <v>68</v>
      </c>
      <c r="C69" s="43">
        <f t="shared" si="7"/>
        <v>926.14250415215508</v>
      </c>
      <c r="D69" s="42">
        <f>Simulador!$E$19</f>
        <v>2000</v>
      </c>
      <c r="E69" s="43">
        <f t="shared" si="8"/>
        <v>1073.8574958478448</v>
      </c>
      <c r="F69" s="43">
        <f t="shared" si="9"/>
        <v>174581.1592274202</v>
      </c>
    </row>
    <row r="70" spans="1:6" s="32" customFormat="1" x14ac:dyDescent="0.35">
      <c r="A70"/>
      <c r="B70" s="41">
        <v>69</v>
      </c>
      <c r="C70" s="43">
        <f t="shared" si="7"/>
        <v>926.14250415215508</v>
      </c>
      <c r="D70" s="42">
        <f>Simulador!$E$19</f>
        <v>2000</v>
      </c>
      <c r="E70" s="43">
        <f t="shared" si="8"/>
        <v>1073.8574958478448</v>
      </c>
      <c r="F70" s="43">
        <f t="shared" si="9"/>
        <v>177235.91187377746</v>
      </c>
    </row>
    <row r="71" spans="1:6" s="32" customFormat="1" x14ac:dyDescent="0.35">
      <c r="A71"/>
      <c r="B71" s="41">
        <v>70</v>
      </c>
      <c r="C71" s="43">
        <f t="shared" si="7"/>
        <v>926.14250415215508</v>
      </c>
      <c r="D71" s="42">
        <f>Simulador!$E$19</f>
        <v>2000</v>
      </c>
      <c r="E71" s="43">
        <f t="shared" si="8"/>
        <v>1073.8574958478448</v>
      </c>
      <c r="F71" s="43">
        <f t="shared" si="9"/>
        <v>179914.55729395195</v>
      </c>
    </row>
    <row r="72" spans="1:6" s="32" customFormat="1" x14ac:dyDescent="0.35">
      <c r="A72"/>
      <c r="B72" s="41">
        <v>71</v>
      </c>
      <c r="C72" s="43">
        <f t="shared" si="7"/>
        <v>926.14250415215508</v>
      </c>
      <c r="D72" s="42">
        <f>Simulador!$E$19</f>
        <v>2000</v>
      </c>
      <c r="E72" s="43">
        <f t="shared" si="8"/>
        <v>1073.8574958478448</v>
      </c>
      <c r="F72" s="43">
        <f t="shared" si="9"/>
        <v>182617.310522908</v>
      </c>
    </row>
    <row r="73" spans="1:6" s="32" customFormat="1" x14ac:dyDescent="0.35">
      <c r="A73"/>
      <c r="B73" s="41">
        <v>72</v>
      </c>
      <c r="C73" s="43">
        <f t="shared" si="7"/>
        <v>926.14250415215508</v>
      </c>
      <c r="D73" s="42">
        <f>Simulador!$E$19</f>
        <v>2000</v>
      </c>
      <c r="E73" s="43">
        <f t="shared" si="8"/>
        <v>1073.8574958478448</v>
      </c>
      <c r="F73" s="43">
        <f t="shared" si="9"/>
        <v>185344.38853092465</v>
      </c>
    </row>
    <row r="74" spans="1:6" s="32" customFormat="1" x14ac:dyDescent="0.35">
      <c r="A74"/>
      <c r="B74" s="41">
        <v>73</v>
      </c>
      <c r="C74" s="43">
        <f>$C$73*$J$3+$C$73</f>
        <v>1010.1436292787555</v>
      </c>
      <c r="D74" s="42">
        <f>Simulador!$E$19</f>
        <v>2000</v>
      </c>
      <c r="E74" s="43">
        <f t="shared" si="8"/>
        <v>989.8563707212445</v>
      </c>
      <c r="F74" s="43">
        <f t="shared" si="9"/>
        <v>188011.25310576073</v>
      </c>
    </row>
    <row r="75" spans="1:6" s="32" customFormat="1" x14ac:dyDescent="0.35">
      <c r="A75"/>
      <c r="B75" s="41">
        <v>74</v>
      </c>
      <c r="C75" s="43">
        <f>$C$74</f>
        <v>1010.1436292787555</v>
      </c>
      <c r="D75" s="42">
        <f>Simulador!$E$19</f>
        <v>2000</v>
      </c>
      <c r="E75" s="43">
        <f t="shared" si="8"/>
        <v>989.8563707212445</v>
      </c>
      <c r="F75" s="43">
        <f t="shared" si="9"/>
        <v>190702.11946177031</v>
      </c>
    </row>
    <row r="76" spans="1:6" s="32" customFormat="1" x14ac:dyDescent="0.35">
      <c r="A76"/>
      <c r="B76" s="41">
        <v>75</v>
      </c>
      <c r="C76" s="43">
        <f t="shared" ref="C76:C85" si="10">$C$74</f>
        <v>1010.1436292787555</v>
      </c>
      <c r="D76" s="42">
        <f>Simulador!$E$19</f>
        <v>2000</v>
      </c>
      <c r="E76" s="43">
        <f t="shared" si="8"/>
        <v>989.8563707212445</v>
      </c>
      <c r="F76" s="43">
        <f t="shared" si="9"/>
        <v>193417.203614984</v>
      </c>
    </row>
    <row r="77" spans="1:6" s="32" customFormat="1" x14ac:dyDescent="0.35">
      <c r="A77"/>
      <c r="B77" s="41">
        <v>76</v>
      </c>
      <c r="C77" s="43">
        <f t="shared" si="10"/>
        <v>1010.1436292787555</v>
      </c>
      <c r="D77" s="42">
        <f>Simulador!$E$19</f>
        <v>2000</v>
      </c>
      <c r="E77" s="43">
        <f t="shared" si="8"/>
        <v>989.8563707212445</v>
      </c>
      <c r="F77" s="43">
        <f t="shared" si="9"/>
        <v>196156.72352557658</v>
      </c>
    </row>
    <row r="78" spans="1:6" s="32" customFormat="1" x14ac:dyDescent="0.35">
      <c r="A78"/>
      <c r="B78" s="41">
        <v>77</v>
      </c>
      <c r="C78" s="43">
        <f t="shared" si="10"/>
        <v>1010.1436292787555</v>
      </c>
      <c r="D78" s="42">
        <f>Simulador!$E$19</f>
        <v>2000</v>
      </c>
      <c r="E78" s="43">
        <f t="shared" si="8"/>
        <v>989.8563707212445</v>
      </c>
      <c r="F78" s="43">
        <f t="shared" si="9"/>
        <v>198920.8991153645</v>
      </c>
    </row>
    <row r="79" spans="1:6" s="32" customFormat="1" x14ac:dyDescent="0.35">
      <c r="A79"/>
      <c r="B79" s="41">
        <v>78</v>
      </c>
      <c r="C79" s="43">
        <f t="shared" si="10"/>
        <v>1010.1436292787555</v>
      </c>
      <c r="D79" s="42">
        <f>Simulador!$E$19</f>
        <v>2000</v>
      </c>
      <c r="E79" s="43">
        <f t="shared" si="8"/>
        <v>989.8563707212445</v>
      </c>
      <c r="F79" s="43">
        <f t="shared" si="9"/>
        <v>201709.95228546052</v>
      </c>
    </row>
    <row r="80" spans="1:6" s="32" customFormat="1" x14ac:dyDescent="0.35">
      <c r="A80"/>
      <c r="B80" s="41">
        <v>79</v>
      </c>
      <c r="C80" s="43">
        <f t="shared" si="10"/>
        <v>1010.1436292787555</v>
      </c>
      <c r="D80" s="42">
        <f>Simulador!$E$19</f>
        <v>2000</v>
      </c>
      <c r="E80" s="43">
        <f t="shared" si="8"/>
        <v>989.8563707212445</v>
      </c>
      <c r="F80" s="43">
        <f t="shared" si="9"/>
        <v>204524.10693408741</v>
      </c>
    </row>
    <row r="81" spans="1:6" s="32" customFormat="1" x14ac:dyDescent="0.35">
      <c r="A81"/>
      <c r="B81" s="41">
        <v>80</v>
      </c>
      <c r="C81" s="43">
        <f t="shared" si="10"/>
        <v>1010.1436292787555</v>
      </c>
      <c r="D81" s="42">
        <f>Simulador!$E$19</f>
        <v>2000</v>
      </c>
      <c r="E81" s="43">
        <f t="shared" si="8"/>
        <v>989.8563707212445</v>
      </c>
      <c r="F81" s="43">
        <f t="shared" si="9"/>
        <v>207363.58897455194</v>
      </c>
    </row>
    <row r="82" spans="1:6" s="32" customFormat="1" x14ac:dyDescent="0.35">
      <c r="A82"/>
      <c r="B82" s="41">
        <v>81</v>
      </c>
      <c r="C82" s="43">
        <f t="shared" si="10"/>
        <v>1010.1436292787555</v>
      </c>
      <c r="D82" s="42">
        <f>Simulador!$E$19</f>
        <v>2000</v>
      </c>
      <c r="E82" s="43">
        <f t="shared" si="8"/>
        <v>989.8563707212445</v>
      </c>
      <c r="F82" s="43">
        <f t="shared" si="9"/>
        <v>210228.62635338065</v>
      </c>
    </row>
    <row r="83" spans="1:6" s="32" customFormat="1" x14ac:dyDescent="0.35">
      <c r="A83"/>
      <c r="B83" s="41">
        <v>82</v>
      </c>
      <c r="C83" s="43">
        <f t="shared" si="10"/>
        <v>1010.1436292787555</v>
      </c>
      <c r="D83" s="42">
        <f>Simulador!$E$19</f>
        <v>2000</v>
      </c>
      <c r="E83" s="43">
        <f t="shared" si="8"/>
        <v>989.8563707212445</v>
      </c>
      <c r="F83" s="43">
        <f t="shared" si="9"/>
        <v>213119.44906861882</v>
      </c>
    </row>
    <row r="84" spans="1:6" s="32" customFormat="1" x14ac:dyDescent="0.35">
      <c r="A84"/>
      <c r="B84" s="41">
        <v>83</v>
      </c>
      <c r="C84" s="43">
        <f t="shared" si="10"/>
        <v>1010.1436292787555</v>
      </c>
      <c r="D84" s="42">
        <f>Simulador!$E$19</f>
        <v>2000</v>
      </c>
      <c r="E84" s="43">
        <f t="shared" si="8"/>
        <v>989.8563707212445</v>
      </c>
      <c r="F84" s="43">
        <f t="shared" si="9"/>
        <v>216036.28918829412</v>
      </c>
    </row>
    <row r="85" spans="1:6" s="32" customFormat="1" x14ac:dyDescent="0.35">
      <c r="A85"/>
      <c r="B85" s="41">
        <v>84</v>
      </c>
      <c r="C85" s="43">
        <f t="shared" si="10"/>
        <v>1010.1436292787555</v>
      </c>
      <c r="D85" s="42">
        <f>Simulador!$E$19</f>
        <v>2000</v>
      </c>
      <c r="E85" s="43">
        <f t="shared" si="8"/>
        <v>989.8563707212445</v>
      </c>
      <c r="F85" s="43">
        <f t="shared" si="9"/>
        <v>218979.38086904649</v>
      </c>
    </row>
    <row r="86" spans="1:6" s="32" customFormat="1" x14ac:dyDescent="0.35">
      <c r="A86"/>
      <c r="B86" s="41">
        <v>85</v>
      </c>
      <c r="C86" s="43">
        <f>$C$85*$J$3+$C$85</f>
        <v>1101.7636564543386</v>
      </c>
      <c r="D86" s="42">
        <f>Simulador!$E$19</f>
        <v>2000</v>
      </c>
      <c r="E86" s="43">
        <f t="shared" si="8"/>
        <v>898.23634354566138</v>
      </c>
      <c r="F86" s="43">
        <f t="shared" si="9"/>
        <v>221856.51576750548</v>
      </c>
    </row>
    <row r="87" spans="1:6" s="32" customFormat="1" x14ac:dyDescent="0.35">
      <c r="A87"/>
      <c r="B87" s="41">
        <v>86</v>
      </c>
      <c r="C87" s="43">
        <f>$C$86</f>
        <v>1101.7636564543386</v>
      </c>
      <c r="D87" s="42">
        <f>Simulador!$E$19</f>
        <v>2000</v>
      </c>
      <c r="E87" s="43">
        <f t="shared" si="8"/>
        <v>898.23634354566138</v>
      </c>
      <c r="F87" s="43">
        <f t="shared" si="9"/>
        <v>224759.54488005061</v>
      </c>
    </row>
    <row r="88" spans="1:6" s="32" customFormat="1" x14ac:dyDescent="0.35">
      <c r="A88"/>
      <c r="B88" s="41">
        <v>87</v>
      </c>
      <c r="C88" s="43">
        <f t="shared" ref="C88:C97" si="11">$C$86</f>
        <v>1101.7636564543386</v>
      </c>
      <c r="D88" s="42">
        <f>Simulador!$E$19</f>
        <v>2000</v>
      </c>
      <c r="E88" s="43">
        <f t="shared" si="8"/>
        <v>898.23634354566138</v>
      </c>
      <c r="F88" s="43">
        <f t="shared" si="9"/>
        <v>227688.70125460863</v>
      </c>
    </row>
    <row r="89" spans="1:6" s="32" customFormat="1" x14ac:dyDescent="0.35">
      <c r="A89"/>
      <c r="B89" s="41">
        <v>88</v>
      </c>
      <c r="C89" s="43">
        <f t="shared" si="11"/>
        <v>1101.7636564543386</v>
      </c>
      <c r="D89" s="42">
        <f>Simulador!$E$19</f>
        <v>2000</v>
      </c>
      <c r="E89" s="43">
        <f t="shared" si="8"/>
        <v>898.23634354566138</v>
      </c>
      <c r="F89" s="43">
        <f t="shared" si="9"/>
        <v>230644.22003653768</v>
      </c>
    </row>
    <row r="90" spans="1:6" s="32" customFormat="1" x14ac:dyDescent="0.35">
      <c r="A90"/>
      <c r="B90" s="41">
        <v>89</v>
      </c>
      <c r="C90" s="43">
        <f t="shared" si="11"/>
        <v>1101.7636564543386</v>
      </c>
      <c r="D90" s="42">
        <f>Simulador!$E$19</f>
        <v>2000</v>
      </c>
      <c r="E90" s="43">
        <f t="shared" si="8"/>
        <v>898.23634354566138</v>
      </c>
      <c r="F90" s="43">
        <f t="shared" si="9"/>
        <v>233626.33848750408</v>
      </c>
    </row>
    <row r="91" spans="1:6" s="32" customFormat="1" x14ac:dyDescent="0.35">
      <c r="A91"/>
      <c r="B91" s="41">
        <v>90</v>
      </c>
      <c r="C91" s="43">
        <f t="shared" si="11"/>
        <v>1101.7636564543386</v>
      </c>
      <c r="D91" s="42">
        <f>Simulador!$E$19</f>
        <v>2000</v>
      </c>
      <c r="E91" s="43">
        <f t="shared" si="8"/>
        <v>898.23634354566138</v>
      </c>
      <c r="F91" s="43">
        <f t="shared" si="9"/>
        <v>236635.2960045292</v>
      </c>
    </row>
    <row r="92" spans="1:6" s="32" customFormat="1" x14ac:dyDescent="0.35">
      <c r="A92"/>
      <c r="B92" s="41">
        <v>91</v>
      </c>
      <c r="C92" s="43">
        <f t="shared" si="11"/>
        <v>1101.7636564543386</v>
      </c>
      <c r="D92" s="42">
        <f>Simulador!$E$19</f>
        <v>2000</v>
      </c>
      <c r="E92" s="43">
        <f t="shared" si="8"/>
        <v>898.23634354566138</v>
      </c>
      <c r="F92" s="43">
        <f t="shared" si="9"/>
        <v>239671.33413920752</v>
      </c>
    </row>
    <row r="93" spans="1:6" s="32" customFormat="1" x14ac:dyDescent="0.35">
      <c r="A93"/>
      <c r="B93" s="41">
        <v>92</v>
      </c>
      <c r="C93" s="43">
        <f t="shared" si="11"/>
        <v>1101.7636564543386</v>
      </c>
      <c r="D93" s="42">
        <f>Simulador!$E$19</f>
        <v>2000</v>
      </c>
      <c r="E93" s="43">
        <f t="shared" si="8"/>
        <v>898.23634354566138</v>
      </c>
      <c r="F93" s="43">
        <f t="shared" si="9"/>
        <v>242734.69661709797</v>
      </c>
    </row>
    <row r="94" spans="1:6" s="32" customFormat="1" x14ac:dyDescent="0.35">
      <c r="A94"/>
      <c r="B94" s="41">
        <v>93</v>
      </c>
      <c r="C94" s="43">
        <f t="shared" si="11"/>
        <v>1101.7636564543386</v>
      </c>
      <c r="D94" s="42">
        <f>Simulador!$E$19</f>
        <v>2000</v>
      </c>
      <c r="E94" s="43">
        <f t="shared" si="8"/>
        <v>898.23634354566138</v>
      </c>
      <c r="F94" s="43">
        <f t="shared" si="9"/>
        <v>245825.62935728944</v>
      </c>
    </row>
    <row r="95" spans="1:6" s="32" customFormat="1" x14ac:dyDescent="0.35">
      <c r="A95"/>
      <c r="B95" s="41">
        <v>94</v>
      </c>
      <c r="C95" s="43">
        <f t="shared" si="11"/>
        <v>1101.7636564543386</v>
      </c>
      <c r="D95" s="42">
        <f>Simulador!$E$19</f>
        <v>2000</v>
      </c>
      <c r="E95" s="43">
        <f t="shared" si="8"/>
        <v>898.23634354566138</v>
      </c>
      <c r="F95" s="43">
        <f t="shared" si="9"/>
        <v>248944.38049214261</v>
      </c>
    </row>
    <row r="96" spans="1:6" s="32" customFormat="1" x14ac:dyDescent="0.35">
      <c r="A96"/>
      <c r="B96" s="41">
        <v>95</v>
      </c>
      <c r="C96" s="43">
        <f t="shared" si="11"/>
        <v>1101.7636564543386</v>
      </c>
      <c r="D96" s="42">
        <f>Simulador!$E$19</f>
        <v>2000</v>
      </c>
      <c r="E96" s="43">
        <f t="shared" si="8"/>
        <v>898.23634354566138</v>
      </c>
      <c r="F96" s="43">
        <f t="shared" si="9"/>
        <v>252091.20038720945</v>
      </c>
    </row>
    <row r="97" spans="1:6" s="32" customFormat="1" x14ac:dyDescent="0.35">
      <c r="A97"/>
      <c r="B97" s="41">
        <v>96</v>
      </c>
      <c r="C97" s="43">
        <f t="shared" si="11"/>
        <v>1101.7636564543386</v>
      </c>
      <c r="D97" s="42">
        <f>Simulador!$E$19</f>
        <v>2000</v>
      </c>
      <c r="E97" s="43">
        <f t="shared" si="8"/>
        <v>898.23634354566138</v>
      </c>
      <c r="F97" s="43">
        <f t="shared" si="9"/>
        <v>255266.34166133191</v>
      </c>
    </row>
    <row r="98" spans="1:6" s="32" customFormat="1" x14ac:dyDescent="0.35">
      <c r="A98"/>
      <c r="B98" s="41">
        <v>97</v>
      </c>
      <c r="C98" s="43">
        <f>$C$97*$J$3+$C$97</f>
        <v>1201.6936200947471</v>
      </c>
      <c r="D98" s="42">
        <f>Simulador!$E$19</f>
        <v>2000</v>
      </c>
      <c r="E98" s="43">
        <f t="shared" si="8"/>
        <v>798.30637990525292</v>
      </c>
      <c r="F98" s="43">
        <f t="shared" si="9"/>
        <v>258369.2298736083</v>
      </c>
    </row>
    <row r="99" spans="1:6" s="32" customFormat="1" x14ac:dyDescent="0.35">
      <c r="A99"/>
      <c r="B99" s="41">
        <v>98</v>
      </c>
      <c r="C99" s="43">
        <f>$C$98</f>
        <v>1201.6936200947471</v>
      </c>
      <c r="D99" s="42">
        <f>Simulador!$E$19</f>
        <v>2000</v>
      </c>
      <c r="E99" s="43">
        <f t="shared" si="8"/>
        <v>798.30637990525292</v>
      </c>
      <c r="F99" s="43">
        <f t="shared" si="9"/>
        <v>261500.04407979519</v>
      </c>
    </row>
    <row r="100" spans="1:6" s="32" customFormat="1" x14ac:dyDescent="0.35">
      <c r="A100"/>
      <c r="B100" s="41">
        <v>99</v>
      </c>
      <c r="C100" s="43">
        <f t="shared" ref="C100:C109" si="12">$C$98</f>
        <v>1201.6936200947471</v>
      </c>
      <c r="D100" s="42">
        <f>Simulador!$E$19</f>
        <v>2000</v>
      </c>
      <c r="E100" s="43">
        <f t="shared" si="8"/>
        <v>798.30637990525292</v>
      </c>
      <c r="F100" s="43">
        <f t="shared" si="9"/>
        <v>264659.03561383777</v>
      </c>
    </row>
    <row r="101" spans="1:6" s="32" customFormat="1" x14ac:dyDescent="0.35">
      <c r="A101"/>
      <c r="B101" s="41">
        <v>100</v>
      </c>
      <c r="C101" s="43">
        <f t="shared" si="12"/>
        <v>1201.6936200947471</v>
      </c>
      <c r="D101" s="42">
        <f>Simulador!$E$19</f>
        <v>2000</v>
      </c>
      <c r="E101" s="43">
        <f t="shared" si="8"/>
        <v>798.30637990525292</v>
      </c>
      <c r="F101" s="43">
        <f t="shared" si="9"/>
        <v>267846.45807168673</v>
      </c>
    </row>
    <row r="102" spans="1:6" s="32" customFormat="1" x14ac:dyDescent="0.35">
      <c r="A102"/>
      <c r="B102" s="41">
        <v>101</v>
      </c>
      <c r="C102" s="43">
        <f t="shared" si="12"/>
        <v>1201.6936200947471</v>
      </c>
      <c r="D102" s="42">
        <f>Simulador!$E$19</f>
        <v>2000</v>
      </c>
      <c r="E102" s="43">
        <f t="shared" si="8"/>
        <v>798.30637990525292</v>
      </c>
      <c r="F102" s="43">
        <f t="shared" si="9"/>
        <v>271062.56733165635</v>
      </c>
    </row>
    <row r="103" spans="1:6" s="32" customFormat="1" x14ac:dyDescent="0.35">
      <c r="A103"/>
      <c r="B103" s="41">
        <v>102</v>
      </c>
      <c r="C103" s="43">
        <f t="shared" si="12"/>
        <v>1201.6936200947471</v>
      </c>
      <c r="D103" s="42">
        <f>Simulador!$E$19</f>
        <v>2000</v>
      </c>
      <c r="E103" s="43">
        <f t="shared" si="8"/>
        <v>798.30637990525292</v>
      </c>
      <c r="F103" s="43">
        <f t="shared" si="9"/>
        <v>274307.62157496565</v>
      </c>
    </row>
    <row r="104" spans="1:6" s="32" customFormat="1" x14ac:dyDescent="0.35">
      <c r="A104"/>
      <c r="B104" s="41">
        <v>103</v>
      </c>
      <c r="C104" s="43">
        <f t="shared" si="12"/>
        <v>1201.6936200947471</v>
      </c>
      <c r="D104" s="42">
        <f>Simulador!$E$19</f>
        <v>2000</v>
      </c>
      <c r="E104" s="43">
        <f t="shared" si="8"/>
        <v>798.30637990525292</v>
      </c>
      <c r="F104" s="43">
        <f t="shared" si="9"/>
        <v>277581.88130646473</v>
      </c>
    </row>
    <row r="105" spans="1:6" s="32" customFormat="1" x14ac:dyDescent="0.35">
      <c r="A105"/>
      <c r="B105" s="41">
        <v>104</v>
      </c>
      <c r="C105" s="43">
        <f t="shared" si="12"/>
        <v>1201.6936200947471</v>
      </c>
      <c r="D105" s="42">
        <f>Simulador!$E$19</f>
        <v>2000</v>
      </c>
      <c r="E105" s="43">
        <f t="shared" si="8"/>
        <v>798.30637990525292</v>
      </c>
      <c r="F105" s="43">
        <f t="shared" si="9"/>
        <v>280885.60937554733</v>
      </c>
    </row>
    <row r="106" spans="1:6" s="32" customFormat="1" x14ac:dyDescent="0.35">
      <c r="A106"/>
      <c r="B106" s="41">
        <v>105</v>
      </c>
      <c r="C106" s="43">
        <f t="shared" si="12"/>
        <v>1201.6936200947471</v>
      </c>
      <c r="D106" s="42">
        <f>Simulador!$E$19</f>
        <v>2000</v>
      </c>
      <c r="E106" s="43">
        <f t="shared" si="8"/>
        <v>798.30637990525292</v>
      </c>
      <c r="F106" s="43">
        <f t="shared" si="9"/>
        <v>284219.07099725166</v>
      </c>
    </row>
    <row r="107" spans="1:6" s="32" customFormat="1" x14ac:dyDescent="0.35">
      <c r="A107"/>
      <c r="B107" s="41">
        <v>106</v>
      </c>
      <c r="C107" s="43">
        <f t="shared" si="12"/>
        <v>1201.6936200947471</v>
      </c>
      <c r="D107" s="42">
        <f>Simulador!$E$19</f>
        <v>2000</v>
      </c>
      <c r="E107" s="43">
        <f t="shared" si="8"/>
        <v>798.30637990525292</v>
      </c>
      <c r="F107" s="43">
        <f t="shared" si="9"/>
        <v>287582.53377355135</v>
      </c>
    </row>
    <row r="108" spans="1:6" s="32" customFormat="1" x14ac:dyDescent="0.35">
      <c r="A108"/>
      <c r="B108" s="41">
        <v>107</v>
      </c>
      <c r="C108" s="43">
        <f t="shared" si="12"/>
        <v>1201.6936200947471</v>
      </c>
      <c r="D108" s="42">
        <f>Simulador!$E$19</f>
        <v>2000</v>
      </c>
      <c r="E108" s="43">
        <f t="shared" si="8"/>
        <v>798.30637990525292</v>
      </c>
      <c r="F108" s="43">
        <f t="shared" si="9"/>
        <v>290976.26771483774</v>
      </c>
    </row>
    <row r="109" spans="1:6" s="32" customFormat="1" x14ac:dyDescent="0.35">
      <c r="A109"/>
      <c r="B109" s="41">
        <v>108</v>
      </c>
      <c r="C109" s="43">
        <f t="shared" si="12"/>
        <v>1201.6936200947471</v>
      </c>
      <c r="D109" s="42">
        <f>Simulador!$E$19</f>
        <v>2000</v>
      </c>
      <c r="E109" s="43">
        <f t="shared" si="8"/>
        <v>798.30637990525292</v>
      </c>
      <c r="F109" s="43">
        <f t="shared" si="9"/>
        <v>294400.54526159569</v>
      </c>
    </row>
    <row r="110" spans="1:6" s="32" customFormat="1" x14ac:dyDescent="0.35">
      <c r="A110"/>
      <c r="B110" s="41">
        <v>109</v>
      </c>
      <c r="C110" s="43">
        <f>$C$109*$J$3+$C$109</f>
        <v>1310.6872314373406</v>
      </c>
      <c r="D110" s="42">
        <f>Simulador!$E$19</f>
        <v>2000</v>
      </c>
      <c r="E110" s="43">
        <f t="shared" si="8"/>
        <v>689.31276856265936</v>
      </c>
      <c r="F110" s="43">
        <f t="shared" si="9"/>
        <v>297745.66675242974</v>
      </c>
    </row>
    <row r="111" spans="1:6" s="32" customFormat="1" x14ac:dyDescent="0.35">
      <c r="A111"/>
      <c r="B111" s="41">
        <v>110</v>
      </c>
      <c r="C111" s="43">
        <f t="shared" ref="C111:C121" si="13">$C$110</f>
        <v>1310.6872314373406</v>
      </c>
      <c r="D111" s="42">
        <f>Simulador!$E$19</f>
        <v>2000</v>
      </c>
      <c r="E111" s="43">
        <f t="shared" si="8"/>
        <v>689.31276856265936</v>
      </c>
      <c r="F111" s="43">
        <f t="shared" si="9"/>
        <v>301120.89433668129</v>
      </c>
    </row>
    <row r="112" spans="1:6" s="32" customFormat="1" x14ac:dyDescent="0.35">
      <c r="A112"/>
      <c r="B112" s="41">
        <v>111</v>
      </c>
      <c r="C112" s="43">
        <f t="shared" si="13"/>
        <v>1310.6872314373406</v>
      </c>
      <c r="D112" s="42">
        <f>Simulador!$E$19</f>
        <v>2000</v>
      </c>
      <c r="E112" s="43">
        <f t="shared" si="8"/>
        <v>689.31276856265936</v>
      </c>
      <c r="F112" s="43">
        <f t="shared" si="9"/>
        <v>304526.4989691911</v>
      </c>
    </row>
    <row r="113" spans="1:6" s="32" customFormat="1" x14ac:dyDescent="0.35">
      <c r="A113"/>
      <c r="B113" s="41">
        <v>112</v>
      </c>
      <c r="C113" s="43">
        <f t="shared" si="13"/>
        <v>1310.6872314373406</v>
      </c>
      <c r="D113" s="42">
        <f>Simulador!$E$19</f>
        <v>2000</v>
      </c>
      <c r="E113" s="43">
        <f t="shared" si="8"/>
        <v>689.31276856265936</v>
      </c>
      <c r="F113" s="43">
        <f t="shared" si="9"/>
        <v>307962.75404339354</v>
      </c>
    </row>
    <row r="114" spans="1:6" s="32" customFormat="1" x14ac:dyDescent="0.35">
      <c r="A114"/>
      <c r="B114" s="41">
        <v>113</v>
      </c>
      <c r="C114" s="43">
        <f t="shared" si="13"/>
        <v>1310.6872314373406</v>
      </c>
      <c r="D114" s="42">
        <f>Simulador!$E$19</f>
        <v>2000</v>
      </c>
      <c r="E114" s="43">
        <f t="shared" si="8"/>
        <v>689.31276856265936</v>
      </c>
      <c r="F114" s="43">
        <f t="shared" si="9"/>
        <v>311429.9354132638</v>
      </c>
    </row>
    <row r="115" spans="1:6" s="32" customFormat="1" x14ac:dyDescent="0.35">
      <c r="A115"/>
      <c r="B115" s="41">
        <v>114</v>
      </c>
      <c r="C115" s="43">
        <f t="shared" si="13"/>
        <v>1310.6872314373406</v>
      </c>
      <c r="D115" s="42">
        <f>Simulador!$E$19</f>
        <v>2000</v>
      </c>
      <c r="E115" s="43">
        <f t="shared" si="8"/>
        <v>689.31276856265936</v>
      </c>
      <c r="F115" s="43">
        <f t="shared" si="9"/>
        <v>314928.32141546288</v>
      </c>
    </row>
    <row r="116" spans="1:6" s="32" customFormat="1" x14ac:dyDescent="0.35">
      <c r="A116"/>
      <c r="B116" s="41">
        <v>115</v>
      </c>
      <c r="C116" s="43">
        <f t="shared" si="13"/>
        <v>1310.6872314373406</v>
      </c>
      <c r="D116" s="42">
        <f>Simulador!$E$19</f>
        <v>2000</v>
      </c>
      <c r="E116" s="43">
        <f t="shared" si="8"/>
        <v>689.31276856265936</v>
      </c>
      <c r="F116" s="43">
        <f t="shared" si="9"/>
        <v>318458.19289168174</v>
      </c>
    </row>
    <row r="117" spans="1:6" s="32" customFormat="1" x14ac:dyDescent="0.35">
      <c r="A117"/>
      <c r="B117" s="41">
        <v>116</v>
      </c>
      <c r="C117" s="43">
        <f t="shared" si="13"/>
        <v>1310.6872314373406</v>
      </c>
      <c r="D117" s="42">
        <f>Simulador!$E$19</f>
        <v>2000</v>
      </c>
      <c r="E117" s="43">
        <f t="shared" si="8"/>
        <v>689.31276856265936</v>
      </c>
      <c r="F117" s="43">
        <f t="shared" si="9"/>
        <v>322019.83321118657</v>
      </c>
    </row>
    <row r="118" spans="1:6" s="32" customFormat="1" x14ac:dyDescent="0.35">
      <c r="A118"/>
      <c r="B118" s="41">
        <v>117</v>
      </c>
      <c r="C118" s="43">
        <f t="shared" si="13"/>
        <v>1310.6872314373406</v>
      </c>
      <c r="D118" s="42">
        <f>Simulador!$E$19</f>
        <v>2000</v>
      </c>
      <c r="E118" s="43">
        <f t="shared" si="8"/>
        <v>689.31276856265936</v>
      </c>
      <c r="F118" s="43">
        <f t="shared" si="9"/>
        <v>325613.52829356695</v>
      </c>
    </row>
    <row r="119" spans="1:6" s="32" customFormat="1" x14ac:dyDescent="0.35">
      <c r="A119"/>
      <c r="B119" s="41">
        <v>118</v>
      </c>
      <c r="C119" s="43">
        <f t="shared" si="13"/>
        <v>1310.6872314373406</v>
      </c>
      <c r="D119" s="42">
        <f>Simulador!$E$19</f>
        <v>2000</v>
      </c>
      <c r="E119" s="43">
        <f t="shared" si="8"/>
        <v>689.31276856265936</v>
      </c>
      <c r="F119" s="43">
        <f t="shared" si="9"/>
        <v>329239.56663168874</v>
      </c>
    </row>
    <row r="120" spans="1:6" s="32" customFormat="1" x14ac:dyDescent="0.35">
      <c r="A120"/>
      <c r="B120" s="41">
        <v>119</v>
      </c>
      <c r="C120" s="43">
        <f t="shared" si="13"/>
        <v>1310.6872314373406</v>
      </c>
      <c r="D120" s="42">
        <f>Simulador!$E$19</f>
        <v>2000</v>
      </c>
      <c r="E120" s="43">
        <f t="shared" si="8"/>
        <v>689.31276856265936</v>
      </c>
      <c r="F120" s="43">
        <f t="shared" si="9"/>
        <v>332898.23931485362</v>
      </c>
    </row>
    <row r="121" spans="1:6" s="32" customFormat="1" x14ac:dyDescent="0.35">
      <c r="A121"/>
      <c r="B121" s="41">
        <v>120</v>
      </c>
      <c r="C121" s="43">
        <f t="shared" si="13"/>
        <v>1310.6872314373406</v>
      </c>
      <c r="D121" s="42">
        <f>Simulador!$E$19</f>
        <v>2000</v>
      </c>
      <c r="E121" s="43">
        <f t="shared" si="8"/>
        <v>689.31276856265936</v>
      </c>
      <c r="F121" s="52">
        <f t="shared" si="9"/>
        <v>336589.84005216701</v>
      </c>
    </row>
    <row r="122" spans="1:6" s="32" customFormat="1" x14ac:dyDescent="0.35">
      <c r="A122"/>
      <c r="B122" s="41">
        <v>121</v>
      </c>
      <c r="C122" s="43">
        <f>$C$121*$J$3+$C$121</f>
        <v>1429.5665633287074</v>
      </c>
      <c r="D122" s="42">
        <f>Simulador!$E$19</f>
        <v>2000</v>
      </c>
      <c r="E122" s="43">
        <f t="shared" si="8"/>
        <v>570.43343667129261</v>
      </c>
      <c r="F122" s="52">
        <f t="shared" si="9"/>
        <v>340194.71595023782</v>
      </c>
    </row>
    <row r="123" spans="1:6" s="32" customFormat="1" x14ac:dyDescent="0.35">
      <c r="A123"/>
      <c r="B123" s="41">
        <v>122</v>
      </c>
      <c r="C123" s="43">
        <f>$C$122</f>
        <v>1429.5665633287074</v>
      </c>
      <c r="D123" s="42">
        <f>Simulador!$E$19</f>
        <v>2000</v>
      </c>
      <c r="E123" s="43">
        <f t="shared" si="8"/>
        <v>570.43343667129261</v>
      </c>
      <c r="F123" s="52">
        <f t="shared" si="9"/>
        <v>343832.03573139128</v>
      </c>
    </row>
    <row r="124" spans="1:6" s="32" customFormat="1" x14ac:dyDescent="0.35">
      <c r="A124"/>
      <c r="B124" s="41">
        <v>123</v>
      </c>
      <c r="C124" s="43">
        <f t="shared" ref="C124:C131" si="14">$C$122</f>
        <v>1429.5665633287074</v>
      </c>
      <c r="D124" s="42">
        <f>Simulador!$E$19</f>
        <v>2000</v>
      </c>
      <c r="E124" s="43">
        <f t="shared" si="8"/>
        <v>570.43343667129261</v>
      </c>
      <c r="F124" s="52">
        <f t="shared" si="9"/>
        <v>347502.09139057511</v>
      </c>
    </row>
    <row r="125" spans="1:6" s="32" customFormat="1" x14ac:dyDescent="0.35">
      <c r="A125"/>
      <c r="B125" s="41">
        <v>124</v>
      </c>
      <c r="C125" s="43">
        <f t="shared" si="14"/>
        <v>1429.5665633287074</v>
      </c>
      <c r="D125" s="42">
        <f>Simulador!$E$19</f>
        <v>2000</v>
      </c>
      <c r="E125" s="43">
        <f t="shared" si="8"/>
        <v>570.43343667129261</v>
      </c>
      <c r="F125" s="52">
        <f t="shared" si="9"/>
        <v>351205.17755069159</v>
      </c>
    </row>
    <row r="126" spans="1:6" s="32" customFormat="1" x14ac:dyDescent="0.35">
      <c r="A126"/>
      <c r="B126" s="41">
        <v>125</v>
      </c>
      <c r="C126" s="43">
        <f t="shared" si="14"/>
        <v>1429.5665633287074</v>
      </c>
      <c r="D126" s="42">
        <f>Simulador!$E$19</f>
        <v>2000</v>
      </c>
      <c r="E126" s="43">
        <f t="shared" si="8"/>
        <v>570.43343667129261</v>
      </c>
      <c r="F126" s="52">
        <f t="shared" si="9"/>
        <v>354941.59148624912</v>
      </c>
    </row>
    <row r="127" spans="1:6" s="32" customFormat="1" x14ac:dyDescent="0.35">
      <c r="A127"/>
      <c r="B127" s="41">
        <v>126</v>
      </c>
      <c r="C127" s="43">
        <f t="shared" si="14"/>
        <v>1429.5665633287074</v>
      </c>
      <c r="D127" s="42">
        <f>Simulador!$E$19</f>
        <v>2000</v>
      </c>
      <c r="E127" s="43">
        <f t="shared" si="8"/>
        <v>570.43343667129261</v>
      </c>
      <c r="F127" s="52">
        <f t="shared" si="9"/>
        <v>358711.63314722665</v>
      </c>
    </row>
    <row r="128" spans="1:6" s="32" customFormat="1" x14ac:dyDescent="0.35">
      <c r="A128"/>
      <c r="B128" s="41">
        <v>127</v>
      </c>
      <c r="C128" s="43">
        <f t="shared" si="14"/>
        <v>1429.5665633287074</v>
      </c>
      <c r="D128" s="42">
        <f>Simulador!$E$19</f>
        <v>2000</v>
      </c>
      <c r="E128" s="43">
        <f t="shared" si="8"/>
        <v>570.43343667129261</v>
      </c>
      <c r="F128" s="52">
        <f t="shared" si="9"/>
        <v>362515.60518315301</v>
      </c>
    </row>
    <row r="129" spans="1:6" s="32" customFormat="1" x14ac:dyDescent="0.35">
      <c r="A129"/>
      <c r="B129" s="41">
        <v>128</v>
      </c>
      <c r="C129" s="43">
        <f t="shared" si="14"/>
        <v>1429.5665633287074</v>
      </c>
      <c r="D129" s="42">
        <f>Simulador!$E$19</f>
        <v>2000</v>
      </c>
      <c r="E129" s="43">
        <f t="shared" si="8"/>
        <v>570.43343667129261</v>
      </c>
      <c r="F129" s="52">
        <f t="shared" si="9"/>
        <v>366353.81296740269</v>
      </c>
    </row>
    <row r="130" spans="1:6" s="32" customFormat="1" x14ac:dyDescent="0.35">
      <c r="A130"/>
      <c r="B130" s="41">
        <v>129</v>
      </c>
      <c r="C130" s="43">
        <f t="shared" si="14"/>
        <v>1429.5665633287074</v>
      </c>
      <c r="D130" s="42">
        <f>Simulador!$E$19</f>
        <v>2000</v>
      </c>
      <c r="E130" s="43">
        <f t="shared" si="8"/>
        <v>570.43343667129261</v>
      </c>
      <c r="F130" s="52">
        <f t="shared" si="9"/>
        <v>370226.56462171063</v>
      </c>
    </row>
    <row r="131" spans="1:6" s="32" customFormat="1" x14ac:dyDescent="0.35">
      <c r="A131"/>
      <c r="B131" s="41">
        <v>130</v>
      </c>
      <c r="C131" s="43">
        <f t="shared" si="14"/>
        <v>1429.5665633287074</v>
      </c>
      <c r="D131" s="42">
        <f>Simulador!$E$19</f>
        <v>2000</v>
      </c>
      <c r="E131" s="43">
        <f t="shared" ref="E131:E194" si="15">D131-C131</f>
        <v>570.43343667129261</v>
      </c>
      <c r="F131" s="52">
        <f t="shared" ref="F131:F194" si="16">((F130+E131)*$I$3)+(F130+E131)</f>
        <v>374134.17104090733</v>
      </c>
    </row>
    <row r="132" spans="1:6" s="32" customFormat="1" x14ac:dyDescent="0.35">
      <c r="A132"/>
      <c r="B132" s="41">
        <v>131</v>
      </c>
      <c r="C132" s="43">
        <f>$C$121*$J$3+$C$121</f>
        <v>1429.5665633287074</v>
      </c>
      <c r="D132" s="42">
        <f>Simulador!$E$19</f>
        <v>2000</v>
      </c>
      <c r="E132" s="43">
        <f t="shared" si="15"/>
        <v>570.43343667129261</v>
      </c>
      <c r="F132" s="52">
        <f t="shared" si="16"/>
        <v>378076.94591787679</v>
      </c>
    </row>
    <row r="133" spans="1:6" s="32" customFormat="1" x14ac:dyDescent="0.35">
      <c r="A133"/>
      <c r="B133" s="41">
        <v>132</v>
      </c>
      <c r="C133" s="43">
        <f>$C$121*$J$3+$C$121</f>
        <v>1429.5665633287074</v>
      </c>
      <c r="D133" s="42">
        <f>Simulador!$E$19</f>
        <v>2000</v>
      </c>
      <c r="E133" s="43">
        <f t="shared" si="15"/>
        <v>570.43343667129261</v>
      </c>
      <c r="F133" s="52">
        <f t="shared" si="16"/>
        <v>382055.20576873899</v>
      </c>
    </row>
    <row r="134" spans="1:6" s="32" customFormat="1" x14ac:dyDescent="0.35">
      <c r="A134"/>
      <c r="B134" s="41">
        <v>133</v>
      </c>
      <c r="C134" s="43">
        <f>$C$133*$J$3+$C$133</f>
        <v>1559.2282506226211</v>
      </c>
      <c r="D134" s="42">
        <f>Simulador!$E$19</f>
        <v>2000</v>
      </c>
      <c r="E134" s="43">
        <f t="shared" si="15"/>
        <v>440.77174937737891</v>
      </c>
      <c r="F134" s="52">
        <f t="shared" si="16"/>
        <v>385938.4413157794</v>
      </c>
    </row>
    <row r="135" spans="1:6" s="32" customFormat="1" x14ac:dyDescent="0.35">
      <c r="A135"/>
      <c r="B135" s="41">
        <v>134</v>
      </c>
      <c r="C135" s="43">
        <f>$C$134</f>
        <v>1559.2282506226211</v>
      </c>
      <c r="D135" s="42">
        <f>Simulador!$E$19</f>
        <v>2000</v>
      </c>
      <c r="E135" s="43">
        <f t="shared" si="15"/>
        <v>440.77174937737891</v>
      </c>
      <c r="F135" s="52">
        <f t="shared" si="16"/>
        <v>389856.62598274316</v>
      </c>
    </row>
    <row r="136" spans="1:6" s="32" customFormat="1" x14ac:dyDescent="0.35">
      <c r="A136"/>
      <c r="B136" s="41">
        <v>135</v>
      </c>
      <c r="C136" s="43">
        <f t="shared" ref="C136:C145" si="17">$C$134</f>
        <v>1559.2282506226211</v>
      </c>
      <c r="D136" s="42">
        <f>Simulador!$E$19</f>
        <v>2000</v>
      </c>
      <c r="E136" s="43">
        <f t="shared" si="15"/>
        <v>440.77174937737891</v>
      </c>
      <c r="F136" s="52">
        <f t="shared" si="16"/>
        <v>393810.07431170961</v>
      </c>
    </row>
    <row r="137" spans="1:6" s="32" customFormat="1" x14ac:dyDescent="0.35">
      <c r="A137"/>
      <c r="B137" s="41">
        <v>136</v>
      </c>
      <c r="C137" s="43">
        <f t="shared" si="17"/>
        <v>1559.2282506226211</v>
      </c>
      <c r="D137" s="42">
        <f>Simulador!$E$19</f>
        <v>2000</v>
      </c>
      <c r="E137" s="43">
        <f t="shared" si="15"/>
        <v>440.77174937737891</v>
      </c>
      <c r="F137" s="52">
        <f t="shared" si="16"/>
        <v>397799.10367563675</v>
      </c>
    </row>
    <row r="138" spans="1:6" s="32" customFormat="1" x14ac:dyDescent="0.35">
      <c r="A138"/>
      <c r="B138" s="41">
        <v>137</v>
      </c>
      <c r="C138" s="43">
        <f t="shared" si="17"/>
        <v>1559.2282506226211</v>
      </c>
      <c r="D138" s="42">
        <f>Simulador!$E$19</f>
        <v>2000</v>
      </c>
      <c r="E138" s="43">
        <f t="shared" si="15"/>
        <v>440.77174937737891</v>
      </c>
      <c r="F138" s="52">
        <f t="shared" si="16"/>
        <v>401824.03430383926</v>
      </c>
    </row>
    <row r="139" spans="1:6" s="32" customFormat="1" x14ac:dyDescent="0.35">
      <c r="A139"/>
      <c r="B139" s="41">
        <v>138</v>
      </c>
      <c r="C139" s="43">
        <f t="shared" si="17"/>
        <v>1559.2282506226211</v>
      </c>
      <c r="D139" s="42">
        <f>Simulador!$E$19</f>
        <v>2000</v>
      </c>
      <c r="E139" s="43">
        <f t="shared" si="15"/>
        <v>440.77174937737891</v>
      </c>
      <c r="F139" s="52">
        <f t="shared" si="16"/>
        <v>405885.1893076956</v>
      </c>
    </row>
    <row r="140" spans="1:6" s="32" customFormat="1" x14ac:dyDescent="0.35">
      <c r="A140"/>
      <c r="B140" s="41">
        <v>139</v>
      </c>
      <c r="C140" s="43">
        <f t="shared" si="17"/>
        <v>1559.2282506226211</v>
      </c>
      <c r="D140" s="42">
        <f>Simulador!$E$19</f>
        <v>2000</v>
      </c>
      <c r="E140" s="43">
        <f t="shared" si="15"/>
        <v>440.77174937737891</v>
      </c>
      <c r="F140" s="52">
        <f t="shared" si="16"/>
        <v>409982.89470658661</v>
      </c>
    </row>
    <row r="141" spans="1:6" s="32" customFormat="1" x14ac:dyDescent="0.35">
      <c r="A141"/>
      <c r="B141" s="41">
        <v>140</v>
      </c>
      <c r="C141" s="43">
        <f t="shared" si="17"/>
        <v>1559.2282506226211</v>
      </c>
      <c r="D141" s="42">
        <f>Simulador!$E$19</f>
        <v>2000</v>
      </c>
      <c r="E141" s="43">
        <f t="shared" si="15"/>
        <v>440.77174937737891</v>
      </c>
      <c r="F141" s="52">
        <f t="shared" si="16"/>
        <v>414117.47945406765</v>
      </c>
    </row>
    <row r="142" spans="1:6" s="32" customFormat="1" x14ac:dyDescent="0.35">
      <c r="A142"/>
      <c r="B142" s="41">
        <v>141</v>
      </c>
      <c r="C142" s="43">
        <f t="shared" si="17"/>
        <v>1559.2282506226211</v>
      </c>
      <c r="D142" s="42">
        <f>Simulador!$E$19</f>
        <v>2000</v>
      </c>
      <c r="E142" s="43">
        <f t="shared" si="15"/>
        <v>440.77174937737891</v>
      </c>
      <c r="F142" s="52">
        <f t="shared" si="16"/>
        <v>418289.27546427603</v>
      </c>
    </row>
    <row r="143" spans="1:6" s="32" customFormat="1" x14ac:dyDescent="0.35">
      <c r="A143"/>
      <c r="B143" s="41">
        <v>142</v>
      </c>
      <c r="C143" s="43">
        <f t="shared" si="17"/>
        <v>1559.2282506226211</v>
      </c>
      <c r="D143" s="42">
        <f>Simulador!$E$19</f>
        <v>2000</v>
      </c>
      <c r="E143" s="43">
        <f t="shared" si="15"/>
        <v>440.77174937737891</v>
      </c>
      <c r="F143" s="52">
        <f t="shared" si="16"/>
        <v>422498.61763857625</v>
      </c>
    </row>
    <row r="144" spans="1:6" s="32" customFormat="1" x14ac:dyDescent="0.35">
      <c r="A144"/>
      <c r="B144" s="41">
        <v>143</v>
      </c>
      <c r="C144" s="43">
        <f t="shared" si="17"/>
        <v>1559.2282506226211</v>
      </c>
      <c r="D144" s="42">
        <f>Simulador!$E$19</f>
        <v>2000</v>
      </c>
      <c r="E144" s="43">
        <f t="shared" si="15"/>
        <v>440.77174937737891</v>
      </c>
      <c r="F144" s="52">
        <f t="shared" si="16"/>
        <v>426745.84389244521</v>
      </c>
    </row>
    <row r="145" spans="1:6" s="32" customFormat="1" x14ac:dyDescent="0.35">
      <c r="A145"/>
      <c r="B145" s="41">
        <v>144</v>
      </c>
      <c r="C145" s="43">
        <f t="shared" si="17"/>
        <v>1559.2282506226211</v>
      </c>
      <c r="D145" s="42">
        <f>Simulador!$E$19</f>
        <v>2000</v>
      </c>
      <c r="E145" s="43">
        <f t="shared" si="15"/>
        <v>440.77174937737891</v>
      </c>
      <c r="F145" s="52">
        <f t="shared" si="16"/>
        <v>431031.29518259899</v>
      </c>
    </row>
    <row r="146" spans="1:6" s="32" customFormat="1" x14ac:dyDescent="0.35">
      <c r="A146"/>
      <c r="B146" s="41">
        <v>145</v>
      </c>
      <c r="C146" s="43">
        <f>$C$145*$J$3+$C$145</f>
        <v>1700.6502529540928</v>
      </c>
      <c r="D146" s="42">
        <f>Simulador!$E$19</f>
        <v>2000</v>
      </c>
      <c r="E146" s="43">
        <f t="shared" si="15"/>
        <v>299.34974704590718</v>
      </c>
      <c r="F146" s="52">
        <f t="shared" si="16"/>
        <v>435212.6207340117</v>
      </c>
    </row>
    <row r="147" spans="1:6" s="32" customFormat="1" x14ac:dyDescent="0.35">
      <c r="A147"/>
      <c r="B147" s="41">
        <v>146</v>
      </c>
      <c r="C147" s="43">
        <f>$C$145*$J$3+$C$145</f>
        <v>1700.6502529540928</v>
      </c>
      <c r="D147" s="42">
        <f>Simulador!$E$19</f>
        <v>2000</v>
      </c>
      <c r="E147" s="43">
        <f t="shared" si="15"/>
        <v>299.34974704590718</v>
      </c>
      <c r="F147" s="52">
        <f t="shared" si="16"/>
        <v>439431.57821538713</v>
      </c>
    </row>
    <row r="148" spans="1:6" s="32" customFormat="1" x14ac:dyDescent="0.35">
      <c r="A148"/>
      <c r="B148" s="41">
        <v>147</v>
      </c>
      <c r="C148" s="43">
        <f t="shared" ref="C148:C157" si="18">$C$146</f>
        <v>1700.6502529540928</v>
      </c>
      <c r="D148" s="42">
        <f>Simulador!$E$19</f>
        <v>2000</v>
      </c>
      <c r="E148" s="43">
        <f t="shared" si="15"/>
        <v>299.34974704590718</v>
      </c>
      <c r="F148" s="52">
        <f t="shared" si="16"/>
        <v>443688.50631409494</v>
      </c>
    </row>
    <row r="149" spans="1:6" s="32" customFormat="1" x14ac:dyDescent="0.35">
      <c r="A149"/>
      <c r="B149" s="41">
        <v>148</v>
      </c>
      <c r="C149" s="43">
        <f t="shared" si="18"/>
        <v>1700.6502529540928</v>
      </c>
      <c r="D149" s="42">
        <f>Simulador!$E$19</f>
        <v>2000</v>
      </c>
      <c r="E149" s="43">
        <f t="shared" si="15"/>
        <v>299.34974704590718</v>
      </c>
      <c r="F149" s="52">
        <f t="shared" si="16"/>
        <v>447983.74676569109</v>
      </c>
    </row>
    <row r="150" spans="1:6" s="32" customFormat="1" x14ac:dyDescent="0.35">
      <c r="A150"/>
      <c r="B150" s="41">
        <v>149</v>
      </c>
      <c r="C150" s="43">
        <f t="shared" si="18"/>
        <v>1700.6502529540928</v>
      </c>
      <c r="D150" s="42">
        <f>Simulador!$E$19</f>
        <v>2000</v>
      </c>
      <c r="E150" s="43">
        <f t="shared" si="15"/>
        <v>299.34974704590718</v>
      </c>
      <c r="F150" s="52">
        <f t="shared" si="16"/>
        <v>452317.64438135159</v>
      </c>
    </row>
    <row r="151" spans="1:6" s="32" customFormat="1" x14ac:dyDescent="0.35">
      <c r="A151"/>
      <c r="B151" s="41">
        <v>150</v>
      </c>
      <c r="C151" s="43">
        <f t="shared" si="18"/>
        <v>1700.6502529540928</v>
      </c>
      <c r="D151" s="42">
        <f>Simulador!$E$19</f>
        <v>2000</v>
      </c>
      <c r="E151" s="43">
        <f t="shared" si="15"/>
        <v>299.34974704590718</v>
      </c>
      <c r="F151" s="52">
        <f t="shared" si="16"/>
        <v>456690.54707555304</v>
      </c>
    </row>
    <row r="152" spans="1:6" s="32" customFormat="1" x14ac:dyDescent="0.35">
      <c r="A152"/>
      <c r="B152" s="41">
        <v>151</v>
      </c>
      <c r="C152" s="43">
        <f t="shared" si="18"/>
        <v>1700.6502529540928</v>
      </c>
      <c r="D152" s="42">
        <f>Simulador!$E$19</f>
        <v>2000</v>
      </c>
      <c r="E152" s="43">
        <f t="shared" si="15"/>
        <v>299.34974704590718</v>
      </c>
      <c r="F152" s="52">
        <f t="shared" si="16"/>
        <v>461102.80589400232</v>
      </c>
    </row>
    <row r="153" spans="1:6" s="32" customFormat="1" x14ac:dyDescent="0.35">
      <c r="A153"/>
      <c r="B153" s="41">
        <v>152</v>
      </c>
      <c r="C153" s="43">
        <f t="shared" si="18"/>
        <v>1700.6502529540928</v>
      </c>
      <c r="D153" s="42">
        <f>Simulador!$E$19</f>
        <v>2000</v>
      </c>
      <c r="E153" s="43">
        <f t="shared" si="15"/>
        <v>299.34974704590718</v>
      </c>
      <c r="F153" s="52">
        <f t="shared" si="16"/>
        <v>465554.77504181763</v>
      </c>
    </row>
    <row r="154" spans="1:6" s="32" customFormat="1" x14ac:dyDescent="0.35">
      <c r="A154"/>
      <c r="B154" s="41">
        <v>153</v>
      </c>
      <c r="C154" s="43">
        <f t="shared" si="18"/>
        <v>1700.6502529540928</v>
      </c>
      <c r="D154" s="42">
        <f>Simulador!$E$19</f>
        <v>2000</v>
      </c>
      <c r="E154" s="43">
        <f t="shared" si="15"/>
        <v>299.34974704590718</v>
      </c>
      <c r="F154" s="52">
        <f t="shared" si="16"/>
        <v>470046.81191196328</v>
      </c>
    </row>
    <row r="155" spans="1:6" s="32" customFormat="1" x14ac:dyDescent="0.35">
      <c r="A155"/>
      <c r="B155" s="41">
        <v>154</v>
      </c>
      <c r="C155" s="43">
        <f t="shared" si="18"/>
        <v>1700.6502529540928</v>
      </c>
      <c r="D155" s="42">
        <f>Simulador!$E$19</f>
        <v>2000</v>
      </c>
      <c r="E155" s="43">
        <f t="shared" si="15"/>
        <v>299.34974704590718</v>
      </c>
      <c r="F155" s="52">
        <f t="shared" si="16"/>
        <v>474579.27711394028</v>
      </c>
    </row>
    <row r="156" spans="1:6" s="32" customFormat="1" x14ac:dyDescent="0.35">
      <c r="A156"/>
      <c r="B156" s="41">
        <v>155</v>
      </c>
      <c r="C156" s="43">
        <f t="shared" si="18"/>
        <v>1700.6502529540928</v>
      </c>
      <c r="D156" s="42">
        <f>Simulador!$E$19</f>
        <v>2000</v>
      </c>
      <c r="E156" s="43">
        <f t="shared" si="15"/>
        <v>299.34974704590718</v>
      </c>
      <c r="F156" s="52">
        <f t="shared" si="16"/>
        <v>479152.53450273507</v>
      </c>
    </row>
    <row r="157" spans="1:6" s="32" customFormat="1" x14ac:dyDescent="0.35">
      <c r="A157"/>
      <c r="B157" s="41">
        <v>156</v>
      </c>
      <c r="C157" s="43">
        <f t="shared" si="18"/>
        <v>1700.6502529540928</v>
      </c>
      <c r="D157" s="42">
        <f>Simulador!$E$19</f>
        <v>2000</v>
      </c>
      <c r="E157" s="43">
        <f t="shared" si="15"/>
        <v>299.34974704590718</v>
      </c>
      <c r="F157" s="52">
        <f t="shared" si="16"/>
        <v>483766.951208029</v>
      </c>
    </row>
    <row r="158" spans="1:6" s="32" customFormat="1" x14ac:dyDescent="0.35">
      <c r="A158"/>
      <c r="B158" s="41">
        <v>157</v>
      </c>
      <c r="C158" s="43">
        <f t="shared" ref="C158:C169" si="19">$C$157*$J$3+$C$157</f>
        <v>1854.8992308970292</v>
      </c>
      <c r="D158" s="42">
        <f>Simulador!$E$19</f>
        <v>2000</v>
      </c>
      <c r="E158" s="43">
        <f t="shared" si="15"/>
        <v>145.10076910297084</v>
      </c>
      <c r="F158" s="52">
        <f t="shared" si="16"/>
        <v>488267.26044492616</v>
      </c>
    </row>
    <row r="159" spans="1:6" s="32" customFormat="1" x14ac:dyDescent="0.35">
      <c r="A159"/>
      <c r="B159" s="41">
        <v>158</v>
      </c>
      <c r="C159" s="43">
        <f t="shared" si="19"/>
        <v>1854.8992308970292</v>
      </c>
      <c r="D159" s="42">
        <f>Simulador!$E$19</f>
        <v>2000</v>
      </c>
      <c r="E159" s="43">
        <f t="shared" si="15"/>
        <v>145.10076910297084</v>
      </c>
      <c r="F159" s="52">
        <f t="shared" si="16"/>
        <v>492808.07246495539</v>
      </c>
    </row>
    <row r="160" spans="1:6" s="32" customFormat="1" x14ac:dyDescent="0.35">
      <c r="A160"/>
      <c r="B160" s="41">
        <v>159</v>
      </c>
      <c r="C160" s="43">
        <f t="shared" si="19"/>
        <v>1854.8992308970292</v>
      </c>
      <c r="D160" s="42">
        <f>Simulador!$E$19</f>
        <v>2000</v>
      </c>
      <c r="E160" s="43">
        <f t="shared" si="15"/>
        <v>145.10076910297084</v>
      </c>
      <c r="F160" s="52">
        <f t="shared" si="16"/>
        <v>497389.75179316488</v>
      </c>
    </row>
    <row r="161" spans="1:6" s="32" customFormat="1" x14ac:dyDescent="0.35">
      <c r="A161"/>
      <c r="B161" s="41">
        <v>160</v>
      </c>
      <c r="C161" s="43">
        <f t="shared" si="19"/>
        <v>1854.8992308970292</v>
      </c>
      <c r="D161" s="42">
        <f>Simulador!$E$19</f>
        <v>2000</v>
      </c>
      <c r="E161" s="43">
        <f t="shared" si="15"/>
        <v>145.10076910297084</v>
      </c>
      <c r="F161" s="52">
        <f t="shared" si="16"/>
        <v>502012.66623532824</v>
      </c>
    </row>
    <row r="162" spans="1:6" s="32" customFormat="1" x14ac:dyDescent="0.35">
      <c r="A162"/>
      <c r="B162" s="41">
        <v>161</v>
      </c>
      <c r="C162" s="43">
        <f t="shared" si="19"/>
        <v>1854.8992308970292</v>
      </c>
      <c r="D162" s="42">
        <f>Simulador!$E$19</f>
        <v>2000</v>
      </c>
      <c r="E162" s="43">
        <f t="shared" si="15"/>
        <v>145.10076910297084</v>
      </c>
      <c r="F162" s="52">
        <f t="shared" si="16"/>
        <v>506677.1869074711</v>
      </c>
    </row>
    <row r="163" spans="1:6" s="32" customFormat="1" x14ac:dyDescent="0.35">
      <c r="A163"/>
      <c r="B163" s="41">
        <v>162</v>
      </c>
      <c r="C163" s="43">
        <f t="shared" si="19"/>
        <v>1854.8992308970292</v>
      </c>
      <c r="D163" s="42">
        <f>Simulador!$E$19</f>
        <v>2000</v>
      </c>
      <c r="E163" s="43">
        <f t="shared" si="15"/>
        <v>145.10076910297084</v>
      </c>
      <c r="F163" s="52">
        <f t="shared" si="16"/>
        <v>511383.68826566322</v>
      </c>
    </row>
    <row r="164" spans="1:6" s="32" customFormat="1" x14ac:dyDescent="0.35">
      <c r="A164"/>
      <c r="B164" s="41">
        <v>163</v>
      </c>
      <c r="C164" s="43">
        <f t="shared" si="19"/>
        <v>1854.8992308970292</v>
      </c>
      <c r="D164" s="42">
        <f>Simulador!$E$19</f>
        <v>2000</v>
      </c>
      <c r="E164" s="43">
        <f t="shared" si="15"/>
        <v>145.10076910297084</v>
      </c>
      <c r="F164" s="52">
        <f t="shared" si="16"/>
        <v>516132.5481360791</v>
      </c>
    </row>
    <row r="165" spans="1:6" s="32" customFormat="1" x14ac:dyDescent="0.35">
      <c r="A165"/>
      <c r="B165" s="41">
        <v>164</v>
      </c>
      <c r="C165" s="43">
        <f t="shared" si="19"/>
        <v>1854.8992308970292</v>
      </c>
      <c r="D165" s="42">
        <f>Simulador!$E$19</f>
        <v>2000</v>
      </c>
      <c r="E165" s="43">
        <f t="shared" si="15"/>
        <v>145.10076910297084</v>
      </c>
      <c r="F165" s="52">
        <f t="shared" si="16"/>
        <v>520924.14774532872</v>
      </c>
    </row>
    <row r="166" spans="1:6" s="32" customFormat="1" x14ac:dyDescent="0.35">
      <c r="A166"/>
      <c r="B166" s="41">
        <v>165</v>
      </c>
      <c r="C166" s="43">
        <f t="shared" si="19"/>
        <v>1854.8992308970292</v>
      </c>
      <c r="D166" s="42">
        <f>Simulador!$E$19</f>
        <v>2000</v>
      </c>
      <c r="E166" s="43">
        <f t="shared" si="15"/>
        <v>145.10076910297084</v>
      </c>
      <c r="F166" s="52">
        <f t="shared" si="16"/>
        <v>525758.87175106164</v>
      </c>
    </row>
    <row r="167" spans="1:6" s="32" customFormat="1" x14ac:dyDescent="0.35">
      <c r="A167"/>
      <c r="B167" s="41">
        <v>166</v>
      </c>
      <c r="C167" s="43">
        <f t="shared" si="19"/>
        <v>1854.8992308970292</v>
      </c>
      <c r="D167" s="42">
        <f>Simulador!$E$19</f>
        <v>2000</v>
      </c>
      <c r="E167" s="43">
        <f t="shared" si="15"/>
        <v>145.10076910297084</v>
      </c>
      <c r="F167" s="52">
        <f t="shared" si="16"/>
        <v>530637.10827284609</v>
      </c>
    </row>
    <row r="168" spans="1:6" s="32" customFormat="1" x14ac:dyDescent="0.35">
      <c r="A168"/>
      <c r="B168" s="41">
        <v>167</v>
      </c>
      <c r="C168" s="43">
        <f t="shared" si="19"/>
        <v>1854.8992308970292</v>
      </c>
      <c r="D168" s="42">
        <f>Simulador!$E$19</f>
        <v>2000</v>
      </c>
      <c r="E168" s="43">
        <f t="shared" si="15"/>
        <v>145.10076910297084</v>
      </c>
      <c r="F168" s="52">
        <f t="shared" si="16"/>
        <v>535559.24892332661</v>
      </c>
    </row>
    <row r="169" spans="1:6" s="32" customFormat="1" x14ac:dyDescent="0.35">
      <c r="A169"/>
      <c r="B169" s="41">
        <v>168</v>
      </c>
      <c r="C169" s="43">
        <f t="shared" si="19"/>
        <v>1854.8992308970292</v>
      </c>
      <c r="D169" s="42">
        <f>Simulador!$E$19</f>
        <v>2000</v>
      </c>
      <c r="E169" s="43">
        <f t="shared" si="15"/>
        <v>145.10076910297084</v>
      </c>
      <c r="F169" s="52">
        <f t="shared" si="16"/>
        <v>540525.68883966142</v>
      </c>
    </row>
    <row r="170" spans="1:6" s="32" customFormat="1" x14ac:dyDescent="0.35">
      <c r="A170"/>
      <c r="B170" s="41">
        <v>169</v>
      </c>
      <c r="C170" s="43">
        <f t="shared" ref="C170:C181" si="20">$C$169*$J$3+$C$169</f>
        <v>2023.1385911393897</v>
      </c>
      <c r="D170" s="42">
        <f>Simulador!$E$19</f>
        <v>2000</v>
      </c>
      <c r="E170" s="43">
        <f t="shared" si="15"/>
        <v>-23.138591139389746</v>
      </c>
      <c r="F170" s="52">
        <f t="shared" si="16"/>
        <v>545367.07320075878</v>
      </c>
    </row>
    <row r="171" spans="1:6" s="32" customFormat="1" x14ac:dyDescent="0.35">
      <c r="A171"/>
      <c r="B171" s="41">
        <v>170</v>
      </c>
      <c r="C171" s="43">
        <f t="shared" si="20"/>
        <v>2023.1385911393897</v>
      </c>
      <c r="D171" s="42">
        <f>Simulador!$E$19</f>
        <v>2000</v>
      </c>
      <c r="E171" s="43">
        <f t="shared" si="15"/>
        <v>-23.138591139389746</v>
      </c>
      <c r="F171" s="52">
        <f t="shared" si="16"/>
        <v>550252.03002110601</v>
      </c>
    </row>
    <row r="172" spans="1:6" s="32" customFormat="1" x14ac:dyDescent="0.35">
      <c r="A172"/>
      <c r="B172" s="41">
        <v>171</v>
      </c>
      <c r="C172" s="43">
        <f t="shared" si="20"/>
        <v>2023.1385911393897</v>
      </c>
      <c r="D172" s="42">
        <f>Simulador!$E$19</f>
        <v>2000</v>
      </c>
      <c r="E172" s="43">
        <f t="shared" si="15"/>
        <v>-23.138591139389746</v>
      </c>
      <c r="F172" s="52">
        <f t="shared" si="16"/>
        <v>555180.95145283639</v>
      </c>
    </row>
    <row r="173" spans="1:6" s="32" customFormat="1" x14ac:dyDescent="0.35">
      <c r="A173"/>
      <c r="B173" s="41">
        <v>172</v>
      </c>
      <c r="C173" s="43">
        <f t="shared" si="20"/>
        <v>2023.1385911393897</v>
      </c>
      <c r="D173" s="42">
        <f>Simulador!$E$19</f>
        <v>2000</v>
      </c>
      <c r="E173" s="43">
        <f t="shared" si="15"/>
        <v>-23.138591139389746</v>
      </c>
      <c r="F173" s="52">
        <f t="shared" si="16"/>
        <v>560154.23317745235</v>
      </c>
    </row>
    <row r="174" spans="1:6" s="32" customFormat="1" x14ac:dyDescent="0.35">
      <c r="A174"/>
      <c r="B174" s="41">
        <v>173</v>
      </c>
      <c r="C174" s="43">
        <f t="shared" si="20"/>
        <v>2023.1385911393897</v>
      </c>
      <c r="D174" s="42">
        <f>Simulador!$E$19</f>
        <v>2000</v>
      </c>
      <c r="E174" s="43">
        <f t="shared" si="15"/>
        <v>-23.138591139389746</v>
      </c>
      <c r="F174" s="52">
        <f t="shared" si="16"/>
        <v>565172.2744375898</v>
      </c>
    </row>
    <row r="175" spans="1:6" s="32" customFormat="1" x14ac:dyDescent="0.35">
      <c r="A175"/>
      <c r="B175" s="41">
        <v>174</v>
      </c>
      <c r="C175" s="43">
        <f t="shared" si="20"/>
        <v>2023.1385911393897</v>
      </c>
      <c r="D175" s="42">
        <f>Simulador!$E$19</f>
        <v>2000</v>
      </c>
      <c r="E175" s="43">
        <f t="shared" si="15"/>
        <v>-23.138591139389746</v>
      </c>
      <c r="F175" s="52">
        <f t="shared" si="16"/>
        <v>570235.47806906851</v>
      </c>
    </row>
    <row r="176" spans="1:6" s="32" customFormat="1" x14ac:dyDescent="0.35">
      <c r="A176"/>
      <c r="B176" s="41">
        <v>175</v>
      </c>
      <c r="C176" s="43">
        <f t="shared" si="20"/>
        <v>2023.1385911393897</v>
      </c>
      <c r="D176" s="42">
        <f>Simulador!$E$19</f>
        <v>2000</v>
      </c>
      <c r="E176" s="43">
        <f t="shared" si="15"/>
        <v>-23.138591139389746</v>
      </c>
      <c r="F176" s="52">
        <f t="shared" si="16"/>
        <v>575344.25053323049</v>
      </c>
    </row>
    <row r="177" spans="1:6" s="32" customFormat="1" x14ac:dyDescent="0.35">
      <c r="A177"/>
      <c r="B177" s="41">
        <v>176</v>
      </c>
      <c r="C177" s="43">
        <f t="shared" si="20"/>
        <v>2023.1385911393897</v>
      </c>
      <c r="D177" s="42">
        <f>Simulador!$E$19</f>
        <v>2000</v>
      </c>
      <c r="E177" s="43">
        <f t="shared" si="15"/>
        <v>-23.138591139389746</v>
      </c>
      <c r="F177" s="52">
        <f t="shared" si="16"/>
        <v>580499.00194956991</v>
      </c>
    </row>
    <row r="178" spans="1:6" s="32" customFormat="1" x14ac:dyDescent="0.35">
      <c r="A178"/>
      <c r="B178" s="41">
        <v>177</v>
      </c>
      <c r="C178" s="43">
        <f t="shared" si="20"/>
        <v>2023.1385911393897</v>
      </c>
      <c r="D178" s="42">
        <f>Simulador!$E$19</f>
        <v>2000</v>
      </c>
      <c r="E178" s="43">
        <f t="shared" si="15"/>
        <v>-23.138591139389746</v>
      </c>
      <c r="F178" s="52">
        <f t="shared" si="16"/>
        <v>585700.14612865646</v>
      </c>
    </row>
    <row r="179" spans="1:6" s="32" customFormat="1" x14ac:dyDescent="0.35">
      <c r="A179"/>
      <c r="B179" s="41">
        <v>178</v>
      </c>
      <c r="C179" s="43">
        <f t="shared" si="20"/>
        <v>2023.1385911393897</v>
      </c>
      <c r="D179" s="42">
        <f>Simulador!$E$19</f>
        <v>2000</v>
      </c>
      <c r="E179" s="43">
        <f t="shared" si="15"/>
        <v>-23.138591139389746</v>
      </c>
      <c r="F179" s="52">
        <f t="shared" si="16"/>
        <v>590948.10060535476</v>
      </c>
    </row>
    <row r="180" spans="1:6" s="32" customFormat="1" x14ac:dyDescent="0.35">
      <c r="A180"/>
      <c r="B180" s="41">
        <v>179</v>
      </c>
      <c r="C180" s="43">
        <f t="shared" si="20"/>
        <v>2023.1385911393897</v>
      </c>
      <c r="D180" s="42">
        <f>Simulador!$E$19</f>
        <v>2000</v>
      </c>
      <c r="E180" s="43">
        <f t="shared" si="15"/>
        <v>-23.138591139389746</v>
      </c>
      <c r="F180" s="52">
        <f t="shared" si="16"/>
        <v>596243.28667234338</v>
      </c>
    </row>
    <row r="181" spans="1:6" s="32" customFormat="1" x14ac:dyDescent="0.35">
      <c r="A181"/>
      <c r="B181" s="41">
        <v>180</v>
      </c>
      <c r="C181" s="43">
        <f t="shared" si="20"/>
        <v>2023.1385911393897</v>
      </c>
      <c r="D181" s="42">
        <f>Simulador!$E$19</f>
        <v>2000</v>
      </c>
      <c r="E181" s="43">
        <f t="shared" si="15"/>
        <v>-23.138591139389746</v>
      </c>
      <c r="F181" s="52">
        <f t="shared" si="16"/>
        <v>601586.12941393489</v>
      </c>
    </row>
    <row r="182" spans="1:6" s="32" customFormat="1" x14ac:dyDescent="0.35">
      <c r="A182"/>
      <c r="B182" s="41">
        <v>181</v>
      </c>
      <c r="C182" s="43">
        <f t="shared" ref="C182:C193" si="21">$C$181*$J$3+$C$181</f>
        <v>2206.6372613557323</v>
      </c>
      <c r="D182" s="42">
        <f>Simulador!$E$19</f>
        <v>2000</v>
      </c>
      <c r="E182" s="43">
        <f t="shared" si="15"/>
        <v>-206.63726135573233</v>
      </c>
      <c r="F182" s="52">
        <f t="shared" si="16"/>
        <v>606791.90758195228</v>
      </c>
    </row>
    <row r="183" spans="1:6" s="32" customFormat="1" x14ac:dyDescent="0.35">
      <c r="A183"/>
      <c r="B183" s="41">
        <v>182</v>
      </c>
      <c r="C183" s="43">
        <f t="shared" si="21"/>
        <v>2206.6372613557323</v>
      </c>
      <c r="D183" s="42">
        <f>Simulador!$E$19</f>
        <v>2000</v>
      </c>
      <c r="E183" s="43">
        <f t="shared" si="15"/>
        <v>-206.63726135573233</v>
      </c>
      <c r="F183" s="52">
        <f t="shared" si="16"/>
        <v>612044.53775348188</v>
      </c>
    </row>
    <row r="184" spans="1:6" s="32" customFormat="1" x14ac:dyDescent="0.35">
      <c r="A184"/>
      <c r="B184" s="41">
        <v>183</v>
      </c>
      <c r="C184" s="43">
        <f t="shared" si="21"/>
        <v>2206.6372613557323</v>
      </c>
      <c r="D184" s="42">
        <f>Simulador!$E$19</f>
        <v>2000</v>
      </c>
      <c r="E184" s="43">
        <f t="shared" si="15"/>
        <v>-206.63726135573233</v>
      </c>
      <c r="F184" s="52">
        <f t="shared" si="16"/>
        <v>617344.44159655529</v>
      </c>
    </row>
    <row r="185" spans="1:6" s="32" customFormat="1" x14ac:dyDescent="0.35">
      <c r="A185"/>
      <c r="B185" s="41">
        <v>184</v>
      </c>
      <c r="C185" s="43">
        <f t="shared" si="21"/>
        <v>2206.6372613557323</v>
      </c>
      <c r="D185" s="42">
        <f>Simulador!$E$19</f>
        <v>2000</v>
      </c>
      <c r="E185" s="43">
        <f t="shared" si="15"/>
        <v>-206.63726135573233</v>
      </c>
      <c r="F185" s="52">
        <f t="shared" si="16"/>
        <v>622692.04457421636</v>
      </c>
    </row>
    <row r="186" spans="1:6" s="32" customFormat="1" x14ac:dyDescent="0.35">
      <c r="A186"/>
      <c r="B186" s="41">
        <v>185</v>
      </c>
      <c r="C186" s="43">
        <f t="shared" si="21"/>
        <v>2206.6372613557323</v>
      </c>
      <c r="D186" s="42">
        <f>Simulador!$E$19</f>
        <v>2000</v>
      </c>
      <c r="E186" s="43">
        <f t="shared" si="15"/>
        <v>-206.63726135573233</v>
      </c>
      <c r="F186" s="52">
        <f t="shared" si="16"/>
        <v>628087.77597867639</v>
      </c>
    </row>
    <row r="187" spans="1:6" s="32" customFormat="1" x14ac:dyDescent="0.35">
      <c r="A187"/>
      <c r="B187" s="41">
        <v>186</v>
      </c>
      <c r="C187" s="43">
        <f t="shared" si="21"/>
        <v>2206.6372613557323</v>
      </c>
      <c r="D187" s="42">
        <f>Simulador!$E$19</f>
        <v>2000</v>
      </c>
      <c r="E187" s="43">
        <f t="shared" si="15"/>
        <v>-206.63726135573233</v>
      </c>
      <c r="F187" s="52">
        <f t="shared" si="16"/>
        <v>633532.06896577647</v>
      </c>
    </row>
    <row r="188" spans="1:6" s="32" customFormat="1" x14ac:dyDescent="0.35">
      <c r="A188"/>
      <c r="B188" s="41">
        <v>187</v>
      </c>
      <c r="C188" s="43">
        <f t="shared" si="21"/>
        <v>2206.6372613557323</v>
      </c>
      <c r="D188" s="42">
        <f>Simulador!$E$19</f>
        <v>2000</v>
      </c>
      <c r="E188" s="43">
        <f t="shared" si="15"/>
        <v>-206.63726135573233</v>
      </c>
      <c r="F188" s="52">
        <f t="shared" si="16"/>
        <v>639025.36058976047</v>
      </c>
    </row>
    <row r="189" spans="1:6" s="32" customFormat="1" x14ac:dyDescent="0.35">
      <c r="A189"/>
      <c r="B189" s="41">
        <v>188</v>
      </c>
      <c r="C189" s="43">
        <f t="shared" si="21"/>
        <v>2206.6372613557323</v>
      </c>
      <c r="D189" s="42">
        <f>Simulador!$E$19</f>
        <v>2000</v>
      </c>
      <c r="E189" s="43">
        <f t="shared" si="15"/>
        <v>-206.63726135573233</v>
      </c>
      <c r="F189" s="52">
        <f t="shared" si="16"/>
        <v>644568.0918383603</v>
      </c>
    </row>
    <row r="190" spans="1:6" s="32" customFormat="1" x14ac:dyDescent="0.35">
      <c r="A190"/>
      <c r="B190" s="41">
        <v>189</v>
      </c>
      <c r="C190" s="43">
        <f t="shared" si="21"/>
        <v>2206.6372613557323</v>
      </c>
      <c r="D190" s="42">
        <f>Simulador!$E$19</f>
        <v>2000</v>
      </c>
      <c r="E190" s="43">
        <f t="shared" si="15"/>
        <v>-206.63726135573233</v>
      </c>
      <c r="F190" s="52">
        <f t="shared" si="16"/>
        <v>650160.70766819757</v>
      </c>
    </row>
    <row r="191" spans="1:6" s="32" customFormat="1" x14ac:dyDescent="0.35">
      <c r="A191"/>
      <c r="B191" s="41">
        <v>190</v>
      </c>
      <c r="C191" s="43">
        <f t="shared" si="21"/>
        <v>2206.6372613557323</v>
      </c>
      <c r="D191" s="42">
        <f>Simulador!$E$19</f>
        <v>2000</v>
      </c>
      <c r="E191" s="43">
        <f t="shared" si="15"/>
        <v>-206.63726135573233</v>
      </c>
      <c r="F191" s="52">
        <f t="shared" si="16"/>
        <v>655803.65704050334</v>
      </c>
    </row>
    <row r="192" spans="1:6" s="32" customFormat="1" x14ac:dyDescent="0.35">
      <c r="A192"/>
      <c r="B192" s="41">
        <v>191</v>
      </c>
      <c r="C192" s="43">
        <f t="shared" si="21"/>
        <v>2206.6372613557323</v>
      </c>
      <c r="D192" s="42">
        <f>Simulador!$E$19</f>
        <v>2000</v>
      </c>
      <c r="E192" s="43">
        <f t="shared" si="15"/>
        <v>-206.63726135573233</v>
      </c>
      <c r="F192" s="52">
        <f t="shared" si="16"/>
        <v>661497.3929571599</v>
      </c>
    </row>
    <row r="193" spans="1:6" s="32" customFormat="1" x14ac:dyDescent="0.35">
      <c r="A193"/>
      <c r="B193" s="41">
        <v>192</v>
      </c>
      <c r="C193" s="43">
        <f t="shared" si="21"/>
        <v>2206.6372613557323</v>
      </c>
      <c r="D193" s="42">
        <f>Simulador!$E$19</f>
        <v>2000</v>
      </c>
      <c r="E193" s="43">
        <f t="shared" si="15"/>
        <v>-206.63726135573233</v>
      </c>
      <c r="F193" s="52">
        <f t="shared" si="16"/>
        <v>667242.37249706639</v>
      </c>
    </row>
    <row r="194" spans="1:6" s="32" customFormat="1" x14ac:dyDescent="0.35">
      <c r="A194"/>
      <c r="B194" s="41">
        <v>193</v>
      </c>
      <c r="C194" s="43">
        <f t="shared" ref="C194:C205" si="22">$C$193*$J$3+$C$193</f>
        <v>2406.7792609606972</v>
      </c>
      <c r="D194" s="42">
        <f>Simulador!$E$19</f>
        <v>2000</v>
      </c>
      <c r="E194" s="43">
        <f t="shared" si="15"/>
        <v>-406.77926096069723</v>
      </c>
      <c r="F194" s="52">
        <f t="shared" si="16"/>
        <v>672837.1135752307</v>
      </c>
    </row>
    <row r="195" spans="1:6" s="32" customFormat="1" x14ac:dyDescent="0.35">
      <c r="A195"/>
      <c r="B195" s="41">
        <v>194</v>
      </c>
      <c r="C195" s="43">
        <f t="shared" si="22"/>
        <v>2406.7792609606972</v>
      </c>
      <c r="D195" s="42">
        <f>Simulador!$E$19</f>
        <v>2000</v>
      </c>
      <c r="E195" s="43">
        <f t="shared" ref="E195:E258" si="23">D195-C195</f>
        <v>-406.77926096069723</v>
      </c>
      <c r="F195" s="52">
        <f t="shared" ref="F195:F258" si="24">((F194+E195)*$I$3)+(F194+E195)</f>
        <v>678482.20732309844</v>
      </c>
    </row>
    <row r="196" spans="1:6" s="32" customFormat="1" x14ac:dyDescent="0.35">
      <c r="A196"/>
      <c r="B196" s="41">
        <v>195</v>
      </c>
      <c r="C196" s="43">
        <f t="shared" si="22"/>
        <v>2406.7792609606972</v>
      </c>
      <c r="D196" s="42">
        <f>Simulador!$E$19</f>
        <v>2000</v>
      </c>
      <c r="E196" s="43">
        <f t="shared" si="23"/>
        <v>-406.77926096069723</v>
      </c>
      <c r="F196" s="52">
        <f t="shared" si="24"/>
        <v>684178.10691469698</v>
      </c>
    </row>
    <row r="197" spans="1:6" s="32" customFormat="1" x14ac:dyDescent="0.35">
      <c r="A197"/>
      <c r="B197" s="41">
        <v>196</v>
      </c>
      <c r="C197" s="43">
        <f t="shared" si="22"/>
        <v>2406.7792609606972</v>
      </c>
      <c r="D197" s="42">
        <f>Simulador!$E$19</f>
        <v>2000</v>
      </c>
      <c r="E197" s="43">
        <f t="shared" si="23"/>
        <v>-406.77926096069723</v>
      </c>
      <c r="F197" s="52">
        <f t="shared" si="24"/>
        <v>689925.26960261993</v>
      </c>
    </row>
    <row r="198" spans="1:6" s="32" customFormat="1" x14ac:dyDescent="0.35">
      <c r="A198"/>
      <c r="B198" s="41">
        <v>197</v>
      </c>
      <c r="C198" s="43">
        <f t="shared" si="22"/>
        <v>2406.7792609606972</v>
      </c>
      <c r="D198" s="42">
        <f>Simulador!$E$19</f>
        <v>2000</v>
      </c>
      <c r="E198" s="43">
        <f t="shared" si="23"/>
        <v>-406.77926096069723</v>
      </c>
      <c r="F198" s="52">
        <f t="shared" si="24"/>
        <v>695724.15675473423</v>
      </c>
    </row>
    <row r="199" spans="1:6" s="32" customFormat="1" x14ac:dyDescent="0.35">
      <c r="A199"/>
      <c r="B199" s="41">
        <v>198</v>
      </c>
      <c r="C199" s="43">
        <f t="shared" si="22"/>
        <v>2406.7792609606972</v>
      </c>
      <c r="D199" s="42">
        <f>Simulador!$E$19</f>
        <v>2000</v>
      </c>
      <c r="E199" s="43">
        <f t="shared" si="23"/>
        <v>-406.77926096069723</v>
      </c>
      <c r="F199" s="52">
        <f t="shared" si="24"/>
        <v>701575.2338912175</v>
      </c>
    </row>
    <row r="200" spans="1:6" s="32" customFormat="1" x14ac:dyDescent="0.35">
      <c r="A200"/>
      <c r="B200" s="41">
        <v>199</v>
      </c>
      <c r="C200" s="43">
        <f t="shared" si="22"/>
        <v>2406.7792609606972</v>
      </c>
      <c r="D200" s="42">
        <f>Simulador!$E$19</f>
        <v>2000</v>
      </c>
      <c r="E200" s="43">
        <f t="shared" si="23"/>
        <v>-406.77926096069723</v>
      </c>
      <c r="F200" s="52">
        <f t="shared" si="24"/>
        <v>707478.97072192922</v>
      </c>
    </row>
    <row r="201" spans="1:6" s="32" customFormat="1" x14ac:dyDescent="0.35">
      <c r="A201"/>
      <c r="B201" s="41">
        <v>200</v>
      </c>
      <c r="C201" s="43">
        <f t="shared" si="22"/>
        <v>2406.7792609606972</v>
      </c>
      <c r="D201" s="42">
        <f>Simulador!$E$19</f>
        <v>2000</v>
      </c>
      <c r="E201" s="43">
        <f t="shared" si="23"/>
        <v>-406.77926096069723</v>
      </c>
      <c r="F201" s="52">
        <f t="shared" si="24"/>
        <v>713435.84118411725</v>
      </c>
    </row>
    <row r="202" spans="1:6" s="32" customFormat="1" x14ac:dyDescent="0.35">
      <c r="A202"/>
      <c r="B202" s="41">
        <v>201</v>
      </c>
      <c r="C202" s="43">
        <f t="shared" si="22"/>
        <v>2406.7792609606972</v>
      </c>
      <c r="D202" s="42">
        <f>Simulador!$E$19</f>
        <v>2000</v>
      </c>
      <c r="E202" s="43">
        <f t="shared" si="23"/>
        <v>-406.77926096069723</v>
      </c>
      <c r="F202" s="52">
        <f t="shared" si="24"/>
        <v>719446.32348046498</v>
      </c>
    </row>
    <row r="203" spans="1:6" s="32" customFormat="1" x14ac:dyDescent="0.35">
      <c r="A203"/>
      <c r="B203" s="41">
        <v>202</v>
      </c>
      <c r="C203" s="43">
        <f t="shared" si="22"/>
        <v>2406.7792609606972</v>
      </c>
      <c r="D203" s="42">
        <f>Simulador!$E$19</f>
        <v>2000</v>
      </c>
      <c r="E203" s="43">
        <f t="shared" si="23"/>
        <v>-406.77926096069723</v>
      </c>
      <c r="F203" s="52">
        <f t="shared" si="24"/>
        <v>725510.90011747985</v>
      </c>
    </row>
    <row r="204" spans="1:6" s="32" customFormat="1" x14ac:dyDescent="0.35">
      <c r="A204"/>
      <c r="B204" s="41">
        <v>203</v>
      </c>
      <c r="C204" s="43">
        <f t="shared" si="22"/>
        <v>2406.7792609606972</v>
      </c>
      <c r="D204" s="42">
        <f>Simulador!$E$19</f>
        <v>2000</v>
      </c>
      <c r="E204" s="43">
        <f t="shared" si="23"/>
        <v>-406.77926096069723</v>
      </c>
      <c r="F204" s="52">
        <f t="shared" si="24"/>
        <v>731630.05794422782</v>
      </c>
    </row>
    <row r="205" spans="1:6" s="32" customFormat="1" x14ac:dyDescent="0.35">
      <c r="A205"/>
      <c r="B205" s="41">
        <v>204</v>
      </c>
      <c r="C205" s="43">
        <f t="shared" si="22"/>
        <v>2406.7792609606972</v>
      </c>
      <c r="D205" s="42">
        <f>Simulador!$E$19</f>
        <v>2000</v>
      </c>
      <c r="E205" s="43">
        <f t="shared" si="23"/>
        <v>-406.77926096069723</v>
      </c>
      <c r="F205" s="52">
        <f t="shared" si="24"/>
        <v>737804.28819141653</v>
      </c>
    </row>
    <row r="206" spans="1:6" s="32" customFormat="1" x14ac:dyDescent="0.35">
      <c r="A206"/>
      <c r="B206" s="41">
        <v>205</v>
      </c>
      <c r="C206" s="43">
        <f t="shared" ref="C206:C217" si="25">$C$205*$J$3+$C$205</f>
        <v>2625.0741399298327</v>
      </c>
      <c r="D206" s="42">
        <f>Simulador!$E$19</f>
        <v>2000</v>
      </c>
      <c r="E206" s="43">
        <f t="shared" si="23"/>
        <v>-625.07413992983265</v>
      </c>
      <c r="F206" s="52">
        <f t="shared" si="24"/>
        <v>743813.82697795006</v>
      </c>
    </row>
    <row r="207" spans="1:6" s="32" customFormat="1" x14ac:dyDescent="0.35">
      <c r="A207"/>
      <c r="B207" s="41">
        <v>206</v>
      </c>
      <c r="C207" s="43">
        <f t="shared" si="25"/>
        <v>2625.0741399298327</v>
      </c>
      <c r="D207" s="42">
        <f>Simulador!$E$19</f>
        <v>2000</v>
      </c>
      <c r="E207" s="43">
        <f t="shared" si="23"/>
        <v>-625.07413992983265</v>
      </c>
      <c r="F207" s="52">
        <f t="shared" si="24"/>
        <v>749877.45161356241</v>
      </c>
    </row>
    <row r="208" spans="1:6" s="32" customFormat="1" x14ac:dyDescent="0.35">
      <c r="A208"/>
      <c r="B208" s="41">
        <v>207</v>
      </c>
      <c r="C208" s="43">
        <f t="shared" si="25"/>
        <v>2625.0741399298327</v>
      </c>
      <c r="D208" s="42">
        <f>Simulador!$E$19</f>
        <v>2000</v>
      </c>
      <c r="E208" s="43">
        <f t="shared" si="23"/>
        <v>-625.07413992983265</v>
      </c>
      <c r="F208" s="52">
        <f t="shared" si="24"/>
        <v>755995.64887089527</v>
      </c>
    </row>
    <row r="209" spans="1:6" s="32" customFormat="1" x14ac:dyDescent="0.35">
      <c r="A209"/>
      <c r="B209" s="41">
        <v>208</v>
      </c>
      <c r="C209" s="43">
        <f t="shared" si="25"/>
        <v>2625.0741399298327</v>
      </c>
      <c r="D209" s="42">
        <f>Simulador!$E$19</f>
        <v>2000</v>
      </c>
      <c r="E209" s="43">
        <f t="shared" si="23"/>
        <v>-625.07413992983265</v>
      </c>
      <c r="F209" s="52">
        <f t="shared" si="24"/>
        <v>762168.90990354412</v>
      </c>
    </row>
    <row r="210" spans="1:6" s="32" customFormat="1" x14ac:dyDescent="0.35">
      <c r="A210"/>
      <c r="B210" s="41">
        <v>209</v>
      </c>
      <c r="C210" s="43">
        <f t="shared" si="25"/>
        <v>2625.0741399298327</v>
      </c>
      <c r="D210" s="42">
        <f>Simulador!$E$19</f>
        <v>2000</v>
      </c>
      <c r="E210" s="43">
        <f t="shared" si="23"/>
        <v>-625.07413992983265</v>
      </c>
      <c r="F210" s="52">
        <f t="shared" si="24"/>
        <v>768397.73028548679</v>
      </c>
    </row>
    <row r="211" spans="1:6" s="32" customFormat="1" x14ac:dyDescent="0.35">
      <c r="A211"/>
      <c r="B211" s="41">
        <v>210</v>
      </c>
      <c r="C211" s="43">
        <f t="shared" si="25"/>
        <v>2625.0741399298327</v>
      </c>
      <c r="D211" s="42">
        <f>Simulador!$E$19</f>
        <v>2000</v>
      </c>
      <c r="E211" s="43">
        <f t="shared" si="23"/>
        <v>-625.07413992983265</v>
      </c>
      <c r="F211" s="52">
        <f t="shared" si="24"/>
        <v>774682.61005086696</v>
      </c>
    </row>
    <row r="212" spans="1:6" s="32" customFormat="1" x14ac:dyDescent="0.35">
      <c r="A212"/>
      <c r="B212" s="41">
        <v>211</v>
      </c>
      <c r="C212" s="43">
        <f t="shared" si="25"/>
        <v>2625.0741399298327</v>
      </c>
      <c r="D212" s="42">
        <f>Simulador!$E$19</f>
        <v>2000</v>
      </c>
      <c r="E212" s="43">
        <f t="shared" si="23"/>
        <v>-625.07413992983265</v>
      </c>
      <c r="F212" s="52">
        <f t="shared" si="24"/>
        <v>781024.05373413558</v>
      </c>
    </row>
    <row r="213" spans="1:6" s="32" customFormat="1" x14ac:dyDescent="0.35">
      <c r="A213"/>
      <c r="B213" s="41">
        <v>212</v>
      </c>
      <c r="C213" s="43">
        <f t="shared" si="25"/>
        <v>2625.0741399298327</v>
      </c>
      <c r="D213" s="42">
        <f>Simulador!$E$19</f>
        <v>2000</v>
      </c>
      <c r="E213" s="43">
        <f t="shared" si="23"/>
        <v>-625.07413992983265</v>
      </c>
      <c r="F213" s="52">
        <f t="shared" si="24"/>
        <v>787422.5704105536</v>
      </c>
    </row>
    <row r="214" spans="1:6" s="32" customFormat="1" x14ac:dyDescent="0.35">
      <c r="A214"/>
      <c r="B214" s="41">
        <v>213</v>
      </c>
      <c r="C214" s="43">
        <f t="shared" si="25"/>
        <v>2625.0741399298327</v>
      </c>
      <c r="D214" s="42">
        <f>Simulador!$E$19</f>
        <v>2000</v>
      </c>
      <c r="E214" s="43">
        <f t="shared" si="23"/>
        <v>-625.07413992983265</v>
      </c>
      <c r="F214" s="52">
        <f t="shared" si="24"/>
        <v>793878.67373705935</v>
      </c>
    </row>
    <row r="215" spans="1:6" s="32" customFormat="1" x14ac:dyDescent="0.35">
      <c r="A215"/>
      <c r="B215" s="41">
        <v>214</v>
      </c>
      <c r="C215" s="43">
        <f t="shared" si="25"/>
        <v>2625.0741399298327</v>
      </c>
      <c r="D215" s="42">
        <f>Simulador!$E$19</f>
        <v>2000</v>
      </c>
      <c r="E215" s="43">
        <f t="shared" si="23"/>
        <v>-625.07413992983265</v>
      </c>
      <c r="F215" s="52">
        <f t="shared" si="24"/>
        <v>800392.88199350366</v>
      </c>
    </row>
    <row r="216" spans="1:6" s="32" customFormat="1" x14ac:dyDescent="0.35">
      <c r="A216"/>
      <c r="B216" s="41">
        <v>215</v>
      </c>
      <c r="C216" s="43">
        <f t="shared" si="25"/>
        <v>2625.0741399298327</v>
      </c>
      <c r="D216" s="42">
        <f>Simulador!$E$19</f>
        <v>2000</v>
      </c>
      <c r="E216" s="43">
        <f t="shared" si="23"/>
        <v>-625.07413992983265</v>
      </c>
      <c r="F216" s="52">
        <f t="shared" si="24"/>
        <v>806965.718124256</v>
      </c>
    </row>
    <row r="217" spans="1:6" s="32" customFormat="1" x14ac:dyDescent="0.35">
      <c r="A217"/>
      <c r="B217" s="41">
        <v>216</v>
      </c>
      <c r="C217" s="43">
        <f t="shared" si="25"/>
        <v>2625.0741399298327</v>
      </c>
      <c r="D217" s="42">
        <f>Simulador!$E$19</f>
        <v>2000</v>
      </c>
      <c r="E217" s="43">
        <f t="shared" si="23"/>
        <v>-625.07413992983265</v>
      </c>
      <c r="F217" s="52">
        <f t="shared" si="24"/>
        <v>813597.70978018513</v>
      </c>
    </row>
    <row r="218" spans="1:6" s="32" customFormat="1" x14ac:dyDescent="0.35">
      <c r="A218"/>
      <c r="B218" s="41">
        <v>217</v>
      </c>
      <c r="C218" s="43">
        <f t="shared" ref="C218:C229" si="26">$C$217*$J$3+$C$217</f>
        <v>2863.1683644214686</v>
      </c>
      <c r="D218" s="42">
        <f>Simulador!$E$19</f>
        <v>2000</v>
      </c>
      <c r="E218" s="43">
        <f t="shared" si="23"/>
        <v>-863.1683644214686</v>
      </c>
      <c r="F218" s="52">
        <f t="shared" si="24"/>
        <v>820049.15228850557</v>
      </c>
    </row>
    <row r="219" spans="1:6" s="32" customFormat="1" x14ac:dyDescent="0.35">
      <c r="A219"/>
      <c r="B219" s="41">
        <v>218</v>
      </c>
      <c r="C219" s="43">
        <f t="shared" si="26"/>
        <v>2863.1683644214686</v>
      </c>
      <c r="D219" s="42">
        <f>Simulador!$E$19</f>
        <v>2000</v>
      </c>
      <c r="E219" s="43">
        <f t="shared" si="23"/>
        <v>-863.1683644214686</v>
      </c>
      <c r="F219" s="52">
        <f t="shared" si="24"/>
        <v>826558.65777940082</v>
      </c>
    </row>
    <row r="220" spans="1:6" s="32" customFormat="1" x14ac:dyDescent="0.35">
      <c r="A220"/>
      <c r="B220" s="41">
        <v>219</v>
      </c>
      <c r="C220" s="43">
        <f t="shared" si="26"/>
        <v>2863.1683644214686</v>
      </c>
      <c r="D220" s="42">
        <f>Simulador!$E$19</f>
        <v>2000</v>
      </c>
      <c r="E220" s="43">
        <f t="shared" si="23"/>
        <v>-863.1683644214686</v>
      </c>
      <c r="F220" s="52">
        <f t="shared" si="24"/>
        <v>833126.74881971418</v>
      </c>
    </row>
    <row r="221" spans="1:6" s="32" customFormat="1" x14ac:dyDescent="0.35">
      <c r="A221"/>
      <c r="B221" s="41">
        <v>220</v>
      </c>
      <c r="C221" s="43">
        <f t="shared" si="26"/>
        <v>2863.1683644214686</v>
      </c>
      <c r="D221" s="42">
        <f>Simulador!$E$19</f>
        <v>2000</v>
      </c>
      <c r="E221" s="43">
        <f t="shared" si="23"/>
        <v>-863.1683644214686</v>
      </c>
      <c r="F221" s="52">
        <f t="shared" si="24"/>
        <v>839753.95267939032</v>
      </c>
    </row>
    <row r="222" spans="1:6" s="32" customFormat="1" x14ac:dyDescent="0.35">
      <c r="A222"/>
      <c r="B222" s="41">
        <v>221</v>
      </c>
      <c r="C222" s="43">
        <f t="shared" si="26"/>
        <v>2863.1683644214686</v>
      </c>
      <c r="D222" s="42">
        <f>Simulador!$E$19</f>
        <v>2000</v>
      </c>
      <c r="E222" s="43">
        <f t="shared" si="23"/>
        <v>-863.1683644214686</v>
      </c>
      <c r="F222" s="52">
        <f t="shared" si="24"/>
        <v>846440.80137380352</v>
      </c>
    </row>
    <row r="223" spans="1:6" s="32" customFormat="1" x14ac:dyDescent="0.35">
      <c r="A223"/>
      <c r="B223" s="41">
        <v>222</v>
      </c>
      <c r="C223" s="43">
        <f t="shared" si="26"/>
        <v>2863.1683644214686</v>
      </c>
      <c r="D223" s="42">
        <f>Simulador!$E$19</f>
        <v>2000</v>
      </c>
      <c r="E223" s="43">
        <f t="shared" si="23"/>
        <v>-863.1683644214686</v>
      </c>
      <c r="F223" s="52">
        <f t="shared" si="24"/>
        <v>853187.8317064665</v>
      </c>
    </row>
    <row r="224" spans="1:6" s="32" customFormat="1" x14ac:dyDescent="0.35">
      <c r="A224"/>
      <c r="B224" s="41">
        <v>223</v>
      </c>
      <c r="C224" s="43">
        <f t="shared" si="26"/>
        <v>2863.1683644214686</v>
      </c>
      <c r="D224" s="42">
        <f>Simulador!$E$19</f>
        <v>2000</v>
      </c>
      <c r="E224" s="43">
        <f t="shared" si="23"/>
        <v>-863.1683644214686</v>
      </c>
      <c r="F224" s="52">
        <f t="shared" si="24"/>
        <v>859995.58531212341</v>
      </c>
    </row>
    <row r="225" spans="1:6" s="32" customFormat="1" x14ac:dyDescent="0.35">
      <c r="A225"/>
      <c r="B225" s="41">
        <v>224</v>
      </c>
      <c r="C225" s="43">
        <f t="shared" si="26"/>
        <v>2863.1683644214686</v>
      </c>
      <c r="D225" s="42">
        <f>Simulador!$E$19</f>
        <v>2000</v>
      </c>
      <c r="E225" s="43">
        <f t="shared" si="23"/>
        <v>-863.1683644214686</v>
      </c>
      <c r="F225" s="52">
        <f t="shared" si="24"/>
        <v>866864.6087002313</v>
      </c>
    </row>
    <row r="226" spans="1:6" s="32" customFormat="1" x14ac:dyDescent="0.35">
      <c r="A226"/>
      <c r="B226" s="41">
        <v>225</v>
      </c>
      <c r="C226" s="43">
        <f t="shared" si="26"/>
        <v>2863.1683644214686</v>
      </c>
      <c r="D226" s="42">
        <f>Simulador!$E$19</f>
        <v>2000</v>
      </c>
      <c r="E226" s="43">
        <f t="shared" si="23"/>
        <v>-863.1683644214686</v>
      </c>
      <c r="F226" s="52">
        <f t="shared" si="24"/>
        <v>873795.45329883217</v>
      </c>
    </row>
    <row r="227" spans="1:6" s="32" customFormat="1" x14ac:dyDescent="0.35">
      <c r="A227"/>
      <c r="B227" s="41">
        <v>226</v>
      </c>
      <c r="C227" s="43">
        <f t="shared" si="26"/>
        <v>2863.1683644214686</v>
      </c>
      <c r="D227" s="42">
        <f>Simulador!$E$19</f>
        <v>2000</v>
      </c>
      <c r="E227" s="43">
        <f t="shared" si="23"/>
        <v>-863.1683644214686</v>
      </c>
      <c r="F227" s="52">
        <f t="shared" si="24"/>
        <v>880788.67549882038</v>
      </c>
    </row>
    <row r="228" spans="1:6" s="32" customFormat="1" x14ac:dyDescent="0.35">
      <c r="A228"/>
      <c r="B228" s="41">
        <v>227</v>
      </c>
      <c r="C228" s="43">
        <f t="shared" si="26"/>
        <v>2863.1683644214686</v>
      </c>
      <c r="D228" s="42">
        <f>Simulador!$E$19</f>
        <v>2000</v>
      </c>
      <c r="E228" s="43">
        <f t="shared" si="23"/>
        <v>-863.1683644214686</v>
      </c>
      <c r="F228" s="52">
        <f t="shared" si="24"/>
        <v>887844.83669860847</v>
      </c>
    </row>
    <row r="229" spans="1:6" s="32" customFormat="1" x14ac:dyDescent="0.35">
      <c r="A229"/>
      <c r="B229" s="41">
        <v>228</v>
      </c>
      <c r="C229" s="43">
        <f t="shared" si="26"/>
        <v>2863.1683644214686</v>
      </c>
      <c r="D229" s="42">
        <f>Simulador!$E$19</f>
        <v>2000</v>
      </c>
      <c r="E229" s="43">
        <f t="shared" si="23"/>
        <v>-863.1683644214686</v>
      </c>
      <c r="F229" s="52">
        <f t="shared" si="24"/>
        <v>894964.50334919465</v>
      </c>
    </row>
    <row r="230" spans="1:6" s="32" customFormat="1" x14ac:dyDescent="0.35">
      <c r="A230"/>
      <c r="B230" s="41">
        <v>229</v>
      </c>
      <c r="C230" s="43">
        <f t="shared" ref="C230:C241" si="27">$C$229*$J$3+$C$229</f>
        <v>3122.8577350744958</v>
      </c>
      <c r="D230" s="42">
        <f>Simulador!$E$19</f>
        <v>2000</v>
      </c>
      <c r="E230" s="43">
        <f t="shared" si="23"/>
        <v>-1122.8577350744958</v>
      </c>
      <c r="F230" s="52">
        <f t="shared" si="24"/>
        <v>901886.22042464721</v>
      </c>
    </row>
    <row r="231" spans="1:6" s="32" customFormat="1" x14ac:dyDescent="0.35">
      <c r="A231"/>
      <c r="B231" s="41">
        <v>230</v>
      </c>
      <c r="C231" s="43">
        <f t="shared" si="27"/>
        <v>3122.8577350744958</v>
      </c>
      <c r="D231" s="42">
        <f>Simulador!$E$19</f>
        <v>2000</v>
      </c>
      <c r="E231" s="43">
        <f t="shared" si="23"/>
        <v>-1122.8577350744958</v>
      </c>
      <c r="F231" s="52">
        <f t="shared" si="24"/>
        <v>908870.23295377893</v>
      </c>
    </row>
    <row r="232" spans="1:6" s="32" customFormat="1" x14ac:dyDescent="0.35">
      <c r="A232"/>
      <c r="B232" s="41">
        <v>231</v>
      </c>
      <c r="C232" s="43">
        <f t="shared" si="27"/>
        <v>3122.8577350744958</v>
      </c>
      <c r="D232" s="42">
        <f>Simulador!$E$19</f>
        <v>2000</v>
      </c>
      <c r="E232" s="43">
        <f t="shared" si="23"/>
        <v>-1122.8577350744958</v>
      </c>
      <c r="F232" s="52">
        <f t="shared" si="24"/>
        <v>915917.10159567278</v>
      </c>
    </row>
    <row r="233" spans="1:6" s="32" customFormat="1" x14ac:dyDescent="0.35">
      <c r="A233"/>
      <c r="B233" s="41">
        <v>232</v>
      </c>
      <c r="C233" s="43">
        <f t="shared" si="27"/>
        <v>3122.8577350744958</v>
      </c>
      <c r="D233" s="42">
        <f>Simulador!$E$19</f>
        <v>2000</v>
      </c>
      <c r="E233" s="43">
        <f t="shared" si="23"/>
        <v>-1122.8577350744958</v>
      </c>
      <c r="F233" s="52">
        <f t="shared" si="24"/>
        <v>923027.39205534372</v>
      </c>
    </row>
    <row r="234" spans="1:6" s="32" customFormat="1" x14ac:dyDescent="0.35">
      <c r="A234"/>
      <c r="B234" s="41">
        <v>233</v>
      </c>
      <c r="C234" s="43">
        <f t="shared" si="27"/>
        <v>3122.8577350744958</v>
      </c>
      <c r="D234" s="42">
        <f>Simulador!$E$19</f>
        <v>2000</v>
      </c>
      <c r="E234" s="43">
        <f t="shared" si="23"/>
        <v>-1122.8577350744958</v>
      </c>
      <c r="F234" s="52">
        <f t="shared" si="24"/>
        <v>930201.67512915167</v>
      </c>
    </row>
    <row r="235" spans="1:6" s="32" customFormat="1" x14ac:dyDescent="0.35">
      <c r="A235"/>
      <c r="B235" s="41">
        <v>234</v>
      </c>
      <c r="C235" s="43">
        <f t="shared" si="27"/>
        <v>3122.8577350744958</v>
      </c>
      <c r="D235" s="42">
        <f>Simulador!$E$19</f>
        <v>2000</v>
      </c>
      <c r="E235" s="43">
        <f t="shared" si="23"/>
        <v>-1122.8577350744958</v>
      </c>
      <c r="F235" s="52">
        <f t="shared" si="24"/>
        <v>937440.52675062395</v>
      </c>
    </row>
    <row r="236" spans="1:6" s="32" customFormat="1" x14ac:dyDescent="0.35">
      <c r="A236"/>
      <c r="B236" s="41">
        <v>235</v>
      </c>
      <c r="C236" s="43">
        <f t="shared" si="27"/>
        <v>3122.8577350744958</v>
      </c>
      <c r="D236" s="42">
        <f>Simulador!$E$19</f>
        <v>2000</v>
      </c>
      <c r="E236" s="43">
        <f t="shared" si="23"/>
        <v>-1122.8577350744958</v>
      </c>
      <c r="F236" s="52">
        <f t="shared" si="24"/>
        <v>944744.52803668939</v>
      </c>
    </row>
    <row r="237" spans="1:6" s="32" customFormat="1" x14ac:dyDescent="0.35">
      <c r="A237"/>
      <c r="B237" s="41">
        <v>236</v>
      </c>
      <c r="C237" s="43">
        <f t="shared" si="27"/>
        <v>3122.8577350744958</v>
      </c>
      <c r="D237" s="42">
        <f>Simulador!$E$19</f>
        <v>2000</v>
      </c>
      <c r="E237" s="43">
        <f t="shared" si="23"/>
        <v>-1122.8577350744958</v>
      </c>
      <c r="F237" s="52">
        <f t="shared" si="24"/>
        <v>952114.26533432945</v>
      </c>
    </row>
    <row r="238" spans="1:6" s="32" customFormat="1" x14ac:dyDescent="0.35">
      <c r="A238"/>
      <c r="B238" s="41">
        <v>237</v>
      </c>
      <c r="C238" s="43">
        <f t="shared" si="27"/>
        <v>3122.8577350744958</v>
      </c>
      <c r="D238" s="42">
        <f>Simulador!$E$19</f>
        <v>2000</v>
      </c>
      <c r="E238" s="43">
        <f t="shared" si="23"/>
        <v>-1122.8577350744958</v>
      </c>
      <c r="F238" s="52">
        <f t="shared" si="24"/>
        <v>959550.33026764821</v>
      </c>
    </row>
    <row r="239" spans="1:6" s="32" customFormat="1" x14ac:dyDescent="0.35">
      <c r="A239"/>
      <c r="B239" s="41">
        <v>238</v>
      </c>
      <c r="C239" s="43">
        <f t="shared" si="27"/>
        <v>3122.8577350744958</v>
      </c>
      <c r="D239" s="42">
        <f>Simulador!$E$19</f>
        <v>2000</v>
      </c>
      <c r="E239" s="43">
        <f t="shared" si="23"/>
        <v>-1122.8577350744958</v>
      </c>
      <c r="F239" s="52">
        <f t="shared" si="24"/>
        <v>967053.31978536688</v>
      </c>
    </row>
    <row r="240" spans="1:6" s="32" customFormat="1" x14ac:dyDescent="0.35">
      <c r="A240"/>
      <c r="B240" s="41">
        <v>239</v>
      </c>
      <c r="C240" s="43">
        <f t="shared" si="27"/>
        <v>3122.8577350744958</v>
      </c>
      <c r="D240" s="42">
        <f>Simulador!$E$19</f>
        <v>2000</v>
      </c>
      <c r="E240" s="43">
        <f t="shared" si="23"/>
        <v>-1122.8577350744958</v>
      </c>
      <c r="F240" s="52">
        <f t="shared" si="24"/>
        <v>974623.83620874502</v>
      </c>
    </row>
    <row r="241" spans="1:6" s="32" customFormat="1" x14ac:dyDescent="0.35">
      <c r="A241"/>
      <c r="B241" s="41">
        <v>240</v>
      </c>
      <c r="C241" s="43">
        <f t="shared" si="27"/>
        <v>3122.8577350744958</v>
      </c>
      <c r="D241" s="42">
        <f>Simulador!$E$19</f>
        <v>2000</v>
      </c>
      <c r="E241" s="43">
        <f t="shared" si="23"/>
        <v>-1122.8577350744958</v>
      </c>
      <c r="F241" s="52">
        <f t="shared" si="24"/>
        <v>982262.48727993353</v>
      </c>
    </row>
    <row r="242" spans="1:6" s="32" customFormat="1" x14ac:dyDescent="0.35">
      <c r="A242"/>
      <c r="B242" s="41">
        <v>241</v>
      </c>
      <c r="C242" s="43">
        <f t="shared" ref="C242:C253" si="28">$C$241*$J$3+$C$241</f>
        <v>3406.1009316457526</v>
      </c>
      <c r="D242" s="42">
        <f>Simulador!$E$19</f>
        <v>2000</v>
      </c>
      <c r="E242" s="43">
        <f t="shared" si="23"/>
        <v>-1406.1009316457526</v>
      </c>
      <c r="F242" s="52">
        <f t="shared" si="24"/>
        <v>989684.09382542234</v>
      </c>
    </row>
    <row r="243" spans="1:6" s="32" customFormat="1" x14ac:dyDescent="0.35">
      <c r="A243"/>
      <c r="B243" s="41">
        <v>242</v>
      </c>
      <c r="C243" s="43">
        <f t="shared" si="28"/>
        <v>3406.1009316457526</v>
      </c>
      <c r="D243" s="42">
        <f>Simulador!$E$19</f>
        <v>2000</v>
      </c>
      <c r="E243" s="43">
        <f t="shared" si="23"/>
        <v>-1406.1009316457526</v>
      </c>
      <c r="F243" s="52">
        <f t="shared" si="24"/>
        <v>997172.49482982059</v>
      </c>
    </row>
    <row r="244" spans="1:6" s="32" customFormat="1" x14ac:dyDescent="0.35">
      <c r="A244"/>
      <c r="B244" s="41">
        <v>243</v>
      </c>
      <c r="C244" s="43">
        <f t="shared" si="28"/>
        <v>3406.1009316457526</v>
      </c>
      <c r="D244" s="42">
        <f>Simulador!$E$19</f>
        <v>2000</v>
      </c>
      <c r="E244" s="43">
        <f t="shared" si="23"/>
        <v>-1406.1009316457526</v>
      </c>
      <c r="F244" s="52">
        <f t="shared" si="24"/>
        <v>1004728.2914432584</v>
      </c>
    </row>
    <row r="245" spans="1:6" s="32" customFormat="1" x14ac:dyDescent="0.35">
      <c r="A245"/>
      <c r="B245" s="41">
        <v>244</v>
      </c>
      <c r="C245" s="43">
        <f t="shared" si="28"/>
        <v>3406.1009316457526</v>
      </c>
      <c r="D245" s="42">
        <f>Simulador!$E$19</f>
        <v>2000</v>
      </c>
      <c r="E245" s="43">
        <f t="shared" si="23"/>
        <v>-1406.1009316457526</v>
      </c>
      <c r="F245" s="52">
        <f t="shared" si="24"/>
        <v>1012352.0902262172</v>
      </c>
    </row>
    <row r="246" spans="1:6" s="32" customFormat="1" x14ac:dyDescent="0.35">
      <c r="A246"/>
      <c r="B246" s="41">
        <v>245</v>
      </c>
      <c r="C246" s="43">
        <f t="shared" si="28"/>
        <v>3406.1009316457526</v>
      </c>
      <c r="D246" s="42">
        <f>Simulador!$E$19</f>
        <v>2000</v>
      </c>
      <c r="E246" s="43">
        <f t="shared" si="23"/>
        <v>-1406.1009316457526</v>
      </c>
      <c r="F246" s="52">
        <f t="shared" si="24"/>
        <v>1020044.5031982226</v>
      </c>
    </row>
    <row r="247" spans="1:6" s="32" customFormat="1" x14ac:dyDescent="0.35">
      <c r="A247"/>
      <c r="B247" s="41">
        <v>246</v>
      </c>
      <c r="C247" s="43">
        <f t="shared" si="28"/>
        <v>3406.1009316457526</v>
      </c>
      <c r="D247" s="42">
        <f>Simulador!$E$19</f>
        <v>2000</v>
      </c>
      <c r="E247" s="43">
        <f t="shared" si="23"/>
        <v>-1406.1009316457526</v>
      </c>
      <c r="F247" s="52">
        <f t="shared" si="24"/>
        <v>1027806.1478869761</v>
      </c>
    </row>
    <row r="248" spans="1:6" s="32" customFormat="1" x14ac:dyDescent="0.35">
      <c r="A248"/>
      <c r="B248" s="41">
        <v>247</v>
      </c>
      <c r="C248" s="43">
        <f t="shared" si="28"/>
        <v>3406.1009316457526</v>
      </c>
      <c r="D248" s="42">
        <f>Simulador!$E$19</f>
        <v>2000</v>
      </c>
      <c r="E248" s="43">
        <f t="shared" si="23"/>
        <v>-1406.1009316457526</v>
      </c>
      <c r="F248" s="52">
        <f t="shared" si="24"/>
        <v>1035637.6473779284</v>
      </c>
    </row>
    <row r="249" spans="1:6" s="32" customFormat="1" x14ac:dyDescent="0.35">
      <c r="A249"/>
      <c r="B249" s="41">
        <v>248</v>
      </c>
      <c r="C249" s="43">
        <f t="shared" si="28"/>
        <v>3406.1009316457526</v>
      </c>
      <c r="D249" s="42">
        <f>Simulador!$E$19</f>
        <v>2000</v>
      </c>
      <c r="E249" s="43">
        <f t="shared" si="23"/>
        <v>-1406.1009316457526</v>
      </c>
      <c r="F249" s="52">
        <f t="shared" si="24"/>
        <v>1043539.6303642992</v>
      </c>
    </row>
    <row r="250" spans="1:6" s="32" customFormat="1" x14ac:dyDescent="0.35">
      <c r="A250"/>
      <c r="B250" s="41">
        <v>249</v>
      </c>
      <c r="C250" s="43">
        <f t="shared" si="28"/>
        <v>3406.1009316457526</v>
      </c>
      <c r="D250" s="42">
        <f>Simulador!$E$19</f>
        <v>2000</v>
      </c>
      <c r="E250" s="43">
        <f t="shared" si="23"/>
        <v>-1406.1009316457526</v>
      </c>
      <c r="F250" s="52">
        <f t="shared" si="24"/>
        <v>1051512.7311975474</v>
      </c>
    </row>
    <row r="251" spans="1:6" s="32" customFormat="1" x14ac:dyDescent="0.35">
      <c r="A251"/>
      <c r="B251" s="41">
        <v>250</v>
      </c>
      <c r="C251" s="43">
        <f t="shared" si="28"/>
        <v>3406.1009316457526</v>
      </c>
      <c r="D251" s="42">
        <f>Simulador!$E$19</f>
        <v>2000</v>
      </c>
      <c r="E251" s="43">
        <f t="shared" si="23"/>
        <v>-1406.1009316457526</v>
      </c>
      <c r="F251" s="52">
        <f t="shared" si="24"/>
        <v>1059557.5899382946</v>
      </c>
    </row>
    <row r="252" spans="1:6" s="32" customFormat="1" x14ac:dyDescent="0.35">
      <c r="A252"/>
      <c r="B252" s="41">
        <v>251</v>
      </c>
      <c r="C252" s="43">
        <f t="shared" si="28"/>
        <v>3406.1009316457526</v>
      </c>
      <c r="D252" s="42">
        <f>Simulador!$E$19</f>
        <v>2000</v>
      </c>
      <c r="E252" s="43">
        <f t="shared" si="23"/>
        <v>-1406.1009316457526</v>
      </c>
      <c r="F252" s="52">
        <f t="shared" si="24"/>
        <v>1067674.8524077085</v>
      </c>
    </row>
    <row r="253" spans="1:6" s="32" customFormat="1" x14ac:dyDescent="0.35">
      <c r="A253"/>
      <c r="B253" s="41">
        <v>252</v>
      </c>
      <c r="C253" s="43">
        <f t="shared" si="28"/>
        <v>3406.1009316457526</v>
      </c>
      <c r="D253" s="42">
        <f>Simulador!$E$19</f>
        <v>2000</v>
      </c>
      <c r="E253" s="43">
        <f t="shared" si="23"/>
        <v>-1406.1009316457526</v>
      </c>
      <c r="F253" s="52">
        <f t="shared" si="24"/>
        <v>1075865.1702393473</v>
      </c>
    </row>
    <row r="254" spans="1:6" s="32" customFormat="1" x14ac:dyDescent="0.35">
      <c r="A254"/>
      <c r="B254" s="41">
        <v>253</v>
      </c>
      <c r="C254" s="43">
        <f t="shared" ref="C254:C265" si="29">$C$253*$J$3+$C$253</f>
        <v>3715.0342861460222</v>
      </c>
      <c r="D254" s="42">
        <f>Simulador!$E$19</f>
        <v>2000</v>
      </c>
      <c r="E254" s="43">
        <f t="shared" si="23"/>
        <v>-1715.0342861460222</v>
      </c>
      <c r="F254" s="52">
        <f t="shared" si="24"/>
        <v>1083817.4871767801</v>
      </c>
    </row>
    <row r="255" spans="1:6" s="32" customFormat="1" x14ac:dyDescent="0.35">
      <c r="A255"/>
      <c r="B255" s="41">
        <v>254</v>
      </c>
      <c r="C255" s="43">
        <f t="shared" si="29"/>
        <v>3715.0342861460222</v>
      </c>
      <c r="D255" s="42">
        <f>Simulador!$E$19</f>
        <v>2000</v>
      </c>
      <c r="E255" s="43">
        <f t="shared" si="23"/>
        <v>-1715.0342861460222</v>
      </c>
      <c r="F255" s="52">
        <f t="shared" si="24"/>
        <v>1091841.3749666498</v>
      </c>
    </row>
    <row r="256" spans="1:6" s="32" customFormat="1" x14ac:dyDescent="0.35">
      <c r="A256"/>
      <c r="B256" s="41">
        <v>255</v>
      </c>
      <c r="C256" s="43">
        <f t="shared" si="29"/>
        <v>3715.0342861460222</v>
      </c>
      <c r="D256" s="42">
        <f>Simulador!$E$19</f>
        <v>2000</v>
      </c>
      <c r="E256" s="43">
        <f t="shared" si="23"/>
        <v>-1715.0342861460222</v>
      </c>
      <c r="F256" s="52">
        <f t="shared" si="24"/>
        <v>1099937.4777466282</v>
      </c>
    </row>
    <row r="257" spans="1:6" s="32" customFormat="1" x14ac:dyDescent="0.35">
      <c r="A257"/>
      <c r="B257" s="41">
        <v>256</v>
      </c>
      <c r="C257" s="43">
        <f t="shared" si="29"/>
        <v>3715.0342861460222</v>
      </c>
      <c r="D257" s="42">
        <f>Simulador!$E$19</f>
        <v>2000</v>
      </c>
      <c r="E257" s="43">
        <f t="shared" si="23"/>
        <v>-1715.0342861460222</v>
      </c>
      <c r="F257" s="52">
        <f t="shared" si="24"/>
        <v>1108106.4454516266</v>
      </c>
    </row>
    <row r="258" spans="1:6" s="32" customFormat="1" x14ac:dyDescent="0.35">
      <c r="A258"/>
      <c r="B258" s="41">
        <v>257</v>
      </c>
      <c r="C258" s="43">
        <f t="shared" si="29"/>
        <v>3715.0342861460222</v>
      </c>
      <c r="D258" s="42">
        <f>Simulador!$E$19</f>
        <v>2000</v>
      </c>
      <c r="E258" s="43">
        <f t="shared" si="23"/>
        <v>-1715.0342861460222</v>
      </c>
      <c r="F258" s="52">
        <f t="shared" si="24"/>
        <v>1116348.9338659698</v>
      </c>
    </row>
    <row r="259" spans="1:6" s="32" customFormat="1" x14ac:dyDescent="0.35">
      <c r="A259"/>
      <c r="B259" s="41">
        <v>258</v>
      </c>
      <c r="C259" s="43">
        <f t="shared" si="29"/>
        <v>3715.0342861460222</v>
      </c>
      <c r="D259" s="42">
        <f>Simulador!$E$19</f>
        <v>2000</v>
      </c>
      <c r="E259" s="43">
        <f t="shared" ref="E259:E322" si="30">D259-C259</f>
        <v>-1715.0342861460222</v>
      </c>
      <c r="F259" s="52">
        <f t="shared" ref="F259:F322" si="31">((F258+E259)*$I$3)+(F258+E259)</f>
        <v>1124665.6046760422</v>
      </c>
    </row>
    <row r="260" spans="1:6" s="32" customFormat="1" x14ac:dyDescent="0.35">
      <c r="A260"/>
      <c r="B260" s="41">
        <v>259</v>
      </c>
      <c r="C260" s="43">
        <f t="shared" si="29"/>
        <v>3715.0342861460222</v>
      </c>
      <c r="D260" s="42">
        <f>Simulador!$E$19</f>
        <v>2000</v>
      </c>
      <c r="E260" s="43">
        <f t="shared" si="30"/>
        <v>-1715.0342861460222</v>
      </c>
      <c r="F260" s="52">
        <f t="shared" si="31"/>
        <v>1133057.1255234051</v>
      </c>
    </row>
    <row r="261" spans="1:6" s="32" customFormat="1" x14ac:dyDescent="0.35">
      <c r="A261"/>
      <c r="B261" s="41">
        <v>260</v>
      </c>
      <c r="C261" s="43">
        <f t="shared" si="29"/>
        <v>3715.0342861460222</v>
      </c>
      <c r="D261" s="42">
        <f>Simulador!$E$19</f>
        <v>2000</v>
      </c>
      <c r="E261" s="43">
        <f t="shared" si="30"/>
        <v>-1715.0342861460222</v>
      </c>
      <c r="F261" s="52">
        <f t="shared" si="31"/>
        <v>1141524.1700583943</v>
      </c>
    </row>
    <row r="262" spans="1:6" s="32" customFormat="1" x14ac:dyDescent="0.35">
      <c r="A262"/>
      <c r="B262" s="41">
        <v>261</v>
      </c>
      <c r="C262" s="43">
        <f t="shared" si="29"/>
        <v>3715.0342861460222</v>
      </c>
      <c r="D262" s="42">
        <f>Simulador!$E$19</f>
        <v>2000</v>
      </c>
      <c r="E262" s="43">
        <f t="shared" si="30"/>
        <v>-1715.0342861460222</v>
      </c>
      <c r="F262" s="52">
        <f t="shared" si="31"/>
        <v>1150067.4179941984</v>
      </c>
    </row>
    <row r="263" spans="1:6" s="32" customFormat="1" x14ac:dyDescent="0.35">
      <c r="A263"/>
      <c r="B263" s="41">
        <v>262</v>
      </c>
      <c r="C263" s="43">
        <f t="shared" si="29"/>
        <v>3715.0342861460222</v>
      </c>
      <c r="D263" s="42">
        <f>Simulador!$E$19</f>
        <v>2000</v>
      </c>
      <c r="E263" s="43">
        <f t="shared" si="30"/>
        <v>-1715.0342861460222</v>
      </c>
      <c r="F263" s="52">
        <f t="shared" si="31"/>
        <v>1158687.5551614249</v>
      </c>
    </row>
    <row r="264" spans="1:6" s="32" customFormat="1" x14ac:dyDescent="0.35">
      <c r="A264"/>
      <c r="B264" s="41">
        <v>263</v>
      </c>
      <c r="C264" s="43">
        <f t="shared" si="29"/>
        <v>3715.0342861460222</v>
      </c>
      <c r="D264" s="42">
        <f>Simulador!$E$19</f>
        <v>2000</v>
      </c>
      <c r="E264" s="43">
        <f t="shared" si="30"/>
        <v>-1715.0342861460222</v>
      </c>
      <c r="F264" s="52">
        <f t="shared" si="31"/>
        <v>1167385.2735631564</v>
      </c>
    </row>
    <row r="265" spans="1:6" s="32" customFormat="1" x14ac:dyDescent="0.35">
      <c r="A265"/>
      <c r="B265" s="41">
        <v>264</v>
      </c>
      <c r="C265" s="43">
        <f t="shared" si="29"/>
        <v>3715.0342861460222</v>
      </c>
      <c r="D265" s="42">
        <f>Simulador!$E$19</f>
        <v>2000</v>
      </c>
      <c r="E265" s="43">
        <f t="shared" si="30"/>
        <v>-1715.0342861460222</v>
      </c>
      <c r="F265" s="52">
        <f t="shared" si="31"/>
        <v>1176161.2714305033</v>
      </c>
    </row>
    <row r="266" spans="1:6" s="32" customFormat="1" x14ac:dyDescent="0.35">
      <c r="A266"/>
      <c r="B266" s="41">
        <v>265</v>
      </c>
      <c r="C266" s="43">
        <f t="shared" ref="C266:C277" si="32">$C$265*$J$3+$C$265</f>
        <v>4051.9878958994664</v>
      </c>
      <c r="D266" s="42">
        <f>Simulador!$E$19</f>
        <v>2000</v>
      </c>
      <c r="E266" s="43">
        <f t="shared" si="30"/>
        <v>-2051.9878958994664</v>
      </c>
      <c r="F266" s="52">
        <f t="shared" si="31"/>
        <v>1184676.2670864153</v>
      </c>
    </row>
    <row r="267" spans="1:6" s="32" customFormat="1" x14ac:dyDescent="0.35">
      <c r="A267"/>
      <c r="B267" s="41">
        <v>266</v>
      </c>
      <c r="C267" s="43">
        <f t="shared" si="32"/>
        <v>4051.9878958994664</v>
      </c>
      <c r="D267" s="42">
        <f>Simulador!$E$19</f>
        <v>2000</v>
      </c>
      <c r="E267" s="43">
        <f t="shared" si="30"/>
        <v>-2051.9878958994664</v>
      </c>
      <c r="F267" s="52">
        <f t="shared" si="31"/>
        <v>1193267.8977032306</v>
      </c>
    </row>
    <row r="268" spans="1:6" s="32" customFormat="1" x14ac:dyDescent="0.35">
      <c r="A268"/>
      <c r="B268" s="41">
        <v>267</v>
      </c>
      <c r="C268" s="43">
        <f t="shared" si="32"/>
        <v>4051.9878958994664</v>
      </c>
      <c r="D268" s="42">
        <f>Simulador!$E$19</f>
        <v>2000</v>
      </c>
      <c r="E268" s="43">
        <f t="shared" si="30"/>
        <v>-2051.9878958994664</v>
      </c>
      <c r="F268" s="52">
        <f t="shared" si="31"/>
        <v>1201936.8529955971</v>
      </c>
    </row>
    <row r="269" spans="1:6" s="32" customFormat="1" x14ac:dyDescent="0.35">
      <c r="A269"/>
      <c r="B269" s="41">
        <v>268</v>
      </c>
      <c r="C269" s="43">
        <f t="shared" si="32"/>
        <v>4051.9878958994664</v>
      </c>
      <c r="D269" s="42">
        <f>Simulador!$E$19</f>
        <v>2000</v>
      </c>
      <c r="E269" s="43">
        <f t="shared" si="30"/>
        <v>-2051.9878958994664</v>
      </c>
      <c r="F269" s="52">
        <f t="shared" si="31"/>
        <v>1210683.8288855948</v>
      </c>
    </row>
    <row r="270" spans="1:6" s="32" customFormat="1" x14ac:dyDescent="0.35">
      <c r="A270"/>
      <c r="B270" s="41">
        <v>269</v>
      </c>
      <c r="C270" s="43">
        <f t="shared" si="32"/>
        <v>4051.9878958994664</v>
      </c>
      <c r="D270" s="42">
        <f>Simulador!$E$19</f>
        <v>2000</v>
      </c>
      <c r="E270" s="43">
        <f t="shared" si="30"/>
        <v>-2051.9878958994664</v>
      </c>
      <c r="F270" s="52">
        <f t="shared" si="31"/>
        <v>1219509.5275586026</v>
      </c>
    </row>
    <row r="271" spans="1:6" s="32" customFormat="1" x14ac:dyDescent="0.35">
      <c r="A271"/>
      <c r="B271" s="41">
        <v>270</v>
      </c>
      <c r="C271" s="43">
        <f t="shared" si="32"/>
        <v>4051.9878958994664</v>
      </c>
      <c r="D271" s="42">
        <f>Simulador!$E$19</f>
        <v>2000</v>
      </c>
      <c r="E271" s="43">
        <f t="shared" si="30"/>
        <v>-2051.9878958994664</v>
      </c>
      <c r="F271" s="52">
        <f t="shared" si="31"/>
        <v>1228414.6575196674</v>
      </c>
    </row>
    <row r="272" spans="1:6" s="32" customFormat="1" x14ac:dyDescent="0.35">
      <c r="A272"/>
      <c r="B272" s="41">
        <v>271</v>
      </c>
      <c r="C272" s="43">
        <f t="shared" si="32"/>
        <v>4051.9878958994664</v>
      </c>
      <c r="D272" s="42">
        <f>Simulador!$E$19</f>
        <v>2000</v>
      </c>
      <c r="E272" s="43">
        <f t="shared" si="30"/>
        <v>-2051.9878958994664</v>
      </c>
      <c r="F272" s="52">
        <f t="shared" si="31"/>
        <v>1237399.9336503819</v>
      </c>
    </row>
    <row r="273" spans="1:6" s="32" customFormat="1" x14ac:dyDescent="0.35">
      <c r="A273"/>
      <c r="B273" s="41">
        <v>272</v>
      </c>
      <c r="C273" s="43">
        <f t="shared" si="32"/>
        <v>4051.9878958994664</v>
      </c>
      <c r="D273" s="42">
        <f>Simulador!$E$19</f>
        <v>2000</v>
      </c>
      <c r="E273" s="43">
        <f t="shared" si="30"/>
        <v>-2051.9878958994664</v>
      </c>
      <c r="F273" s="52">
        <f t="shared" si="31"/>
        <v>1246466.0772662729</v>
      </c>
    </row>
    <row r="274" spans="1:6" s="32" customFormat="1" x14ac:dyDescent="0.35">
      <c r="A274"/>
      <c r="B274" s="41">
        <v>273</v>
      </c>
      <c r="C274" s="43">
        <f t="shared" si="32"/>
        <v>4051.9878958994664</v>
      </c>
      <c r="D274" s="42">
        <f>Simulador!$E$19</f>
        <v>2000</v>
      </c>
      <c r="E274" s="43">
        <f t="shared" si="30"/>
        <v>-2051.9878958994664</v>
      </c>
      <c r="F274" s="52">
        <f t="shared" si="31"/>
        <v>1255613.8161747067</v>
      </c>
    </row>
    <row r="275" spans="1:6" s="32" customFormat="1" x14ac:dyDescent="0.35">
      <c r="A275"/>
      <c r="B275" s="41">
        <v>274</v>
      </c>
      <c r="C275" s="43">
        <f t="shared" si="32"/>
        <v>4051.9878958994664</v>
      </c>
      <c r="D275" s="42">
        <f>Simulador!$E$19</f>
        <v>2000</v>
      </c>
      <c r="E275" s="43">
        <f t="shared" si="30"/>
        <v>-2051.9878958994664</v>
      </c>
      <c r="F275" s="52">
        <f t="shared" si="31"/>
        <v>1264843.8847333165</v>
      </c>
    </row>
    <row r="276" spans="1:6" s="32" customFormat="1" x14ac:dyDescent="0.35">
      <c r="A276"/>
      <c r="B276" s="41">
        <v>275</v>
      </c>
      <c r="C276" s="43">
        <f t="shared" si="32"/>
        <v>4051.9878958994664</v>
      </c>
      <c r="D276" s="42">
        <f>Simulador!$E$19</f>
        <v>2000</v>
      </c>
      <c r="E276" s="43">
        <f t="shared" si="30"/>
        <v>-2051.9878958994664</v>
      </c>
      <c r="F276" s="52">
        <f t="shared" si="31"/>
        <v>1274157.0239089539</v>
      </c>
    </row>
    <row r="277" spans="1:6" s="32" customFormat="1" x14ac:dyDescent="0.35">
      <c r="A277"/>
      <c r="B277" s="41">
        <v>276</v>
      </c>
      <c r="C277" s="43">
        <f t="shared" si="32"/>
        <v>4051.9878958994664</v>
      </c>
      <c r="D277" s="42">
        <f>Simulador!$E$19</f>
        <v>2000</v>
      </c>
      <c r="E277" s="43">
        <f t="shared" si="30"/>
        <v>-2051.9878958994664</v>
      </c>
      <c r="F277" s="52">
        <f t="shared" si="31"/>
        <v>1283553.981337172</v>
      </c>
    </row>
    <row r="278" spans="1:6" s="32" customFormat="1" x14ac:dyDescent="0.35">
      <c r="A278"/>
      <c r="B278" s="41">
        <v>277</v>
      </c>
      <c r="C278" s="43">
        <f t="shared" ref="C278:C289" si="33">$C$277*$J$3+$C$277</f>
        <v>4419.5031980575477</v>
      </c>
      <c r="D278" s="42">
        <f>Simulador!$E$19</f>
        <v>2000</v>
      </c>
      <c r="E278" s="43">
        <f t="shared" si="30"/>
        <v>-2419.5031980575477</v>
      </c>
      <c r="F278" s="52">
        <f t="shared" si="31"/>
        <v>1292664.6884423664</v>
      </c>
    </row>
    <row r="279" spans="1:6" s="32" customFormat="1" x14ac:dyDescent="0.35">
      <c r="A279"/>
      <c r="B279" s="41">
        <v>278</v>
      </c>
      <c r="C279" s="43">
        <f t="shared" si="33"/>
        <v>4419.5031980575477</v>
      </c>
      <c r="D279" s="42">
        <f>Simulador!$E$19</f>
        <v>2000</v>
      </c>
      <c r="E279" s="43">
        <f t="shared" si="30"/>
        <v>-2419.5031980575477</v>
      </c>
      <c r="F279" s="52">
        <f t="shared" si="31"/>
        <v>1301857.3919115076</v>
      </c>
    </row>
    <row r="280" spans="1:6" s="32" customFormat="1" x14ac:dyDescent="0.35">
      <c r="A280"/>
      <c r="B280" s="41">
        <v>279</v>
      </c>
      <c r="C280" s="43">
        <f t="shared" si="33"/>
        <v>4419.5031980575477</v>
      </c>
      <c r="D280" s="42">
        <f>Simulador!$E$19</f>
        <v>2000</v>
      </c>
      <c r="E280" s="43">
        <f t="shared" si="30"/>
        <v>-2419.5031980575477</v>
      </c>
      <c r="F280" s="52">
        <f t="shared" si="31"/>
        <v>1311132.829711871</v>
      </c>
    </row>
    <row r="281" spans="1:6" s="32" customFormat="1" x14ac:dyDescent="0.35">
      <c r="A281"/>
      <c r="B281" s="41">
        <v>280</v>
      </c>
      <c r="C281" s="43">
        <f t="shared" si="33"/>
        <v>4419.5031980575477</v>
      </c>
      <c r="D281" s="42">
        <f>Simulador!$E$19</f>
        <v>2000</v>
      </c>
      <c r="E281" s="43">
        <f t="shared" si="30"/>
        <v>-2419.5031980575477</v>
      </c>
      <c r="F281" s="52">
        <f t="shared" si="31"/>
        <v>1320491.7464524377</v>
      </c>
    </row>
    <row r="282" spans="1:6" s="32" customFormat="1" x14ac:dyDescent="0.35">
      <c r="A282"/>
      <c r="B282" s="41">
        <v>281</v>
      </c>
      <c r="C282" s="43">
        <f t="shared" si="33"/>
        <v>4419.5031980575477</v>
      </c>
      <c r="D282" s="42">
        <f>Simulador!$E$19</f>
        <v>2000</v>
      </c>
      <c r="E282" s="43">
        <f t="shared" si="30"/>
        <v>-2419.5031980575477</v>
      </c>
      <c r="F282" s="52">
        <f t="shared" si="31"/>
        <v>1329934.8934436694</v>
      </c>
    </row>
    <row r="283" spans="1:6" s="32" customFormat="1" x14ac:dyDescent="0.35">
      <c r="A283"/>
      <c r="B283" s="41">
        <v>282</v>
      </c>
      <c r="C283" s="43">
        <f t="shared" si="33"/>
        <v>4419.5031980575477</v>
      </c>
      <c r="D283" s="42">
        <f>Simulador!$E$19</f>
        <v>2000</v>
      </c>
      <c r="E283" s="43">
        <f t="shared" si="30"/>
        <v>-2419.5031980575477</v>
      </c>
      <c r="F283" s="52">
        <f t="shared" si="31"/>
        <v>1339463.0287578222</v>
      </c>
    </row>
    <row r="284" spans="1:6" s="32" customFormat="1" x14ac:dyDescent="0.35">
      <c r="A284"/>
      <c r="B284" s="41">
        <v>283</v>
      </c>
      <c r="C284" s="43">
        <f t="shared" si="33"/>
        <v>4419.5031980575477</v>
      </c>
      <c r="D284" s="42">
        <f>Simulador!$E$19</f>
        <v>2000</v>
      </c>
      <c r="E284" s="43">
        <f t="shared" si="30"/>
        <v>-2419.5031980575477</v>
      </c>
      <c r="F284" s="52">
        <f t="shared" si="31"/>
        <v>1349076.9172898026</v>
      </c>
    </row>
    <row r="285" spans="1:6" s="32" customFormat="1" x14ac:dyDescent="0.35">
      <c r="A285"/>
      <c r="B285" s="41">
        <v>284</v>
      </c>
      <c r="C285" s="43">
        <f t="shared" si="33"/>
        <v>4419.5031980575477</v>
      </c>
      <c r="D285" s="42">
        <f>Simulador!$E$19</f>
        <v>2000</v>
      </c>
      <c r="E285" s="43">
        <f t="shared" si="30"/>
        <v>-2419.5031980575477</v>
      </c>
      <c r="F285" s="52">
        <f t="shared" si="31"/>
        <v>1358777.3308185707</v>
      </c>
    </row>
    <row r="286" spans="1:6" s="32" customFormat="1" x14ac:dyDescent="0.35">
      <c r="A286"/>
      <c r="B286" s="41">
        <v>285</v>
      </c>
      <c r="C286" s="43">
        <f t="shared" si="33"/>
        <v>4419.5031980575477</v>
      </c>
      <c r="D286" s="42">
        <f>Simulador!$E$19</f>
        <v>2000</v>
      </c>
      <c r="E286" s="43">
        <f t="shared" si="30"/>
        <v>-2419.5031980575477</v>
      </c>
      <c r="F286" s="52">
        <f t="shared" si="31"/>
        <v>1368565.0480690976</v>
      </c>
    </row>
    <row r="287" spans="1:6" s="32" customFormat="1" x14ac:dyDescent="0.35">
      <c r="A287"/>
      <c r="B287" s="41">
        <v>286</v>
      </c>
      <c r="C287" s="43">
        <f t="shared" si="33"/>
        <v>4419.5031980575477</v>
      </c>
      <c r="D287" s="42">
        <f>Simulador!$E$19</f>
        <v>2000</v>
      </c>
      <c r="E287" s="43">
        <f t="shared" si="30"/>
        <v>-2419.5031980575477</v>
      </c>
      <c r="F287" s="52">
        <f t="shared" si="31"/>
        <v>1378440.8547748793</v>
      </c>
    </row>
    <row r="288" spans="1:6" s="32" customFormat="1" x14ac:dyDescent="0.35">
      <c r="A288"/>
      <c r="B288" s="41">
        <v>287</v>
      </c>
      <c r="C288" s="43">
        <f t="shared" si="33"/>
        <v>4419.5031980575477</v>
      </c>
      <c r="D288" s="42">
        <f>Simulador!$E$19</f>
        <v>2000</v>
      </c>
      <c r="E288" s="43">
        <f t="shared" si="30"/>
        <v>-2419.5031980575477</v>
      </c>
      <c r="F288" s="52">
        <f t="shared" si="31"/>
        <v>1388405.5437410129</v>
      </c>
    </row>
    <row r="289" spans="1:6" s="32" customFormat="1" x14ac:dyDescent="0.35">
      <c r="A289"/>
      <c r="B289" s="41">
        <v>288</v>
      </c>
      <c r="C289" s="43">
        <f t="shared" si="33"/>
        <v>4419.5031980575477</v>
      </c>
      <c r="D289" s="42">
        <f>Simulador!$E$19</f>
        <v>2000</v>
      </c>
      <c r="E289" s="43">
        <f t="shared" si="30"/>
        <v>-2419.5031980575477</v>
      </c>
      <c r="F289" s="52">
        <f t="shared" si="31"/>
        <v>1398459.9149078419</v>
      </c>
    </row>
    <row r="290" spans="1:6" s="32" customFormat="1" x14ac:dyDescent="0.35">
      <c r="A290"/>
      <c r="B290" s="41">
        <v>289</v>
      </c>
      <c r="C290" s="43">
        <f t="shared" ref="C290:C300" si="34">$C$289*$J$3+$C$289</f>
        <v>4820.3521381213677</v>
      </c>
      <c r="D290" s="42">
        <f>Simulador!$E$19</f>
        <v>2000</v>
      </c>
      <c r="E290" s="43">
        <f t="shared" si="30"/>
        <v>-2820.3521381213677</v>
      </c>
      <c r="F290" s="52">
        <f t="shared" si="31"/>
        <v>1408200.318834648</v>
      </c>
    </row>
    <row r="291" spans="1:6" s="32" customFormat="1" x14ac:dyDescent="0.35">
      <c r="A291"/>
      <c r="B291" s="41">
        <v>290</v>
      </c>
      <c r="C291" s="43">
        <f t="shared" si="34"/>
        <v>4820.3521381213677</v>
      </c>
      <c r="D291" s="42">
        <f>Simulador!$E$19</f>
        <v>2000</v>
      </c>
      <c r="E291" s="43">
        <f t="shared" si="30"/>
        <v>-2820.3521381213677</v>
      </c>
      <c r="F291" s="52">
        <f t="shared" si="31"/>
        <v>1418028.3863967953</v>
      </c>
    </row>
    <row r="292" spans="1:6" s="32" customFormat="1" x14ac:dyDescent="0.35">
      <c r="A292"/>
      <c r="B292" s="41">
        <v>291</v>
      </c>
      <c r="C292" s="43">
        <f t="shared" si="34"/>
        <v>4820.3521381213677</v>
      </c>
      <c r="D292" s="42">
        <f>Simulador!$E$19</f>
        <v>2000</v>
      </c>
      <c r="E292" s="43">
        <f t="shared" si="30"/>
        <v>-2820.3521381213677</v>
      </c>
      <c r="F292" s="52">
        <f t="shared" si="31"/>
        <v>1427944.9065670019</v>
      </c>
    </row>
    <row r="293" spans="1:6" s="32" customFormat="1" x14ac:dyDescent="0.35">
      <c r="A293"/>
      <c r="B293" s="41">
        <v>292</v>
      </c>
      <c r="C293" s="43">
        <f t="shared" si="34"/>
        <v>4820.3521381213677</v>
      </c>
      <c r="D293" s="42">
        <f>Simulador!$E$19</f>
        <v>2000</v>
      </c>
      <c r="E293" s="43">
        <f t="shared" si="30"/>
        <v>-2820.3521381213677</v>
      </c>
      <c r="F293" s="52">
        <f t="shared" si="31"/>
        <v>1437950.6754187406</v>
      </c>
    </row>
    <row r="294" spans="1:6" s="32" customFormat="1" x14ac:dyDescent="0.35">
      <c r="A294"/>
      <c r="B294" s="41">
        <v>293</v>
      </c>
      <c r="C294" s="43">
        <f t="shared" si="34"/>
        <v>4820.3521381213677</v>
      </c>
      <c r="D294" s="42">
        <f>Simulador!$E$19</f>
        <v>2000</v>
      </c>
      <c r="E294" s="43">
        <f t="shared" si="30"/>
        <v>-2820.3521381213677</v>
      </c>
      <c r="F294" s="52">
        <f t="shared" si="31"/>
        <v>1448046.4961901447</v>
      </c>
    </row>
    <row r="295" spans="1:6" s="32" customFormat="1" x14ac:dyDescent="0.35">
      <c r="A295"/>
      <c r="B295" s="41">
        <v>294</v>
      </c>
      <c r="C295" s="43">
        <f t="shared" si="34"/>
        <v>4820.3521381213677</v>
      </c>
      <c r="D295" s="42">
        <f>Simulador!$E$19</f>
        <v>2000</v>
      </c>
      <c r="E295" s="43">
        <f t="shared" si="30"/>
        <v>-2820.3521381213677</v>
      </c>
      <c r="F295" s="52">
        <f t="shared" si="31"/>
        <v>1458233.1793484916</v>
      </c>
    </row>
    <row r="296" spans="1:6" s="32" customFormat="1" x14ac:dyDescent="0.35">
      <c r="A296"/>
      <c r="B296" s="41">
        <v>295</v>
      </c>
      <c r="C296" s="43">
        <f t="shared" si="34"/>
        <v>4820.3521381213677</v>
      </c>
      <c r="D296" s="42">
        <f>Simulador!$E$19</f>
        <v>2000</v>
      </c>
      <c r="E296" s="43">
        <f t="shared" si="30"/>
        <v>-2820.3521381213677</v>
      </c>
      <c r="F296" s="52">
        <f t="shared" si="31"/>
        <v>1468511.5426552636</v>
      </c>
    </row>
    <row r="297" spans="1:6" s="32" customFormat="1" x14ac:dyDescent="0.35">
      <c r="A297"/>
      <c r="B297" s="41">
        <v>296</v>
      </c>
      <c r="C297" s="43">
        <f t="shared" si="34"/>
        <v>4820.3521381213677</v>
      </c>
      <c r="D297" s="42">
        <f>Simulador!$E$19</f>
        <v>2000</v>
      </c>
      <c r="E297" s="43">
        <f t="shared" si="30"/>
        <v>-2820.3521381213677</v>
      </c>
      <c r="F297" s="52">
        <f t="shared" si="31"/>
        <v>1478882.4112317965</v>
      </c>
    </row>
    <row r="298" spans="1:6" s="32" customFormat="1" x14ac:dyDescent="0.35">
      <c r="A298"/>
      <c r="B298" s="41">
        <v>297</v>
      </c>
      <c r="C298" s="43">
        <f t="shared" si="34"/>
        <v>4820.3521381213677</v>
      </c>
      <c r="D298" s="42">
        <f>Simulador!$E$19</f>
        <v>2000</v>
      </c>
      <c r="E298" s="43">
        <f t="shared" si="30"/>
        <v>-2820.3521381213677</v>
      </c>
      <c r="F298" s="52">
        <f t="shared" si="31"/>
        <v>1489346.6176255182</v>
      </c>
    </row>
    <row r="299" spans="1:6" s="32" customFormat="1" x14ac:dyDescent="0.35">
      <c r="A299"/>
      <c r="B299" s="41">
        <v>298</v>
      </c>
      <c r="C299" s="43">
        <f t="shared" si="34"/>
        <v>4820.3521381213677</v>
      </c>
      <c r="D299" s="42">
        <f>Simulador!$E$19</f>
        <v>2000</v>
      </c>
      <c r="E299" s="43">
        <f t="shared" si="30"/>
        <v>-2820.3521381213677</v>
      </c>
      <c r="F299" s="52">
        <f t="shared" si="31"/>
        <v>1499905.0018767833</v>
      </c>
    </row>
    <row r="300" spans="1:6" s="32" customFormat="1" x14ac:dyDescent="0.35">
      <c r="A300"/>
      <c r="B300" s="41">
        <v>299</v>
      </c>
      <c r="C300" s="43">
        <f t="shared" si="34"/>
        <v>4820.3521381213677</v>
      </c>
      <c r="D300" s="42">
        <f>Simulador!$E$19</f>
        <v>2000</v>
      </c>
      <c r="E300" s="43">
        <f t="shared" si="30"/>
        <v>-2820.3521381213677</v>
      </c>
      <c r="F300" s="52">
        <f t="shared" si="31"/>
        <v>1510558.41158631</v>
      </c>
    </row>
    <row r="301" spans="1:6" s="32" customFormat="1" x14ac:dyDescent="0.35">
      <c r="A301"/>
      <c r="B301" s="41">
        <v>300</v>
      </c>
      <c r="C301" s="43">
        <f t="shared" ref="C301:C312" si="35">$C$300*$J$3+$C$300</f>
        <v>5257.558077048976</v>
      </c>
      <c r="D301" s="42">
        <f>Simulador!$E$19</f>
        <v>2000</v>
      </c>
      <c r="E301" s="43">
        <f t="shared" si="30"/>
        <v>-3257.558077048976</v>
      </c>
      <c r="F301" s="52">
        <f t="shared" si="31"/>
        <v>1520866.5611908443</v>
      </c>
    </row>
    <row r="302" spans="1:6" s="32" customFormat="1" x14ac:dyDescent="0.35">
      <c r="A302"/>
      <c r="B302" s="41">
        <v>301</v>
      </c>
      <c r="C302" s="43">
        <f t="shared" si="35"/>
        <v>5257.558077048976</v>
      </c>
      <c r="D302" s="42">
        <f>Simulador!$E$19</f>
        <v>2000</v>
      </c>
      <c r="E302" s="43">
        <f t="shared" si="30"/>
        <v>-3257.558077048976</v>
      </c>
      <c r="F302" s="52">
        <f t="shared" si="31"/>
        <v>1531267.4841418194</v>
      </c>
    </row>
    <row r="303" spans="1:6" s="32" customFormat="1" x14ac:dyDescent="0.35">
      <c r="A303"/>
      <c r="B303" s="41">
        <v>302</v>
      </c>
      <c r="C303" s="43">
        <f t="shared" si="35"/>
        <v>5257.558077048976</v>
      </c>
      <c r="D303" s="42">
        <f>Simulador!$E$19</f>
        <v>2000</v>
      </c>
      <c r="E303" s="43">
        <f t="shared" si="30"/>
        <v>-3257.558077048976</v>
      </c>
      <c r="F303" s="52">
        <f t="shared" si="31"/>
        <v>1541762.0153993533</v>
      </c>
    </row>
    <row r="304" spans="1:6" s="32" customFormat="1" x14ac:dyDescent="0.35">
      <c r="A304"/>
      <c r="B304" s="41">
        <v>303</v>
      </c>
      <c r="C304" s="43">
        <f t="shared" si="35"/>
        <v>5257.558077048976</v>
      </c>
      <c r="D304" s="42">
        <f>Simulador!$E$19</f>
        <v>2000</v>
      </c>
      <c r="E304" s="43">
        <f t="shared" si="30"/>
        <v>-3257.558077048976</v>
      </c>
      <c r="F304" s="52">
        <f t="shared" si="31"/>
        <v>1552350.9974382052</v>
      </c>
    </row>
    <row r="305" spans="1:6" s="32" customFormat="1" x14ac:dyDescent="0.35">
      <c r="A305"/>
      <c r="B305" s="41">
        <v>304</v>
      </c>
      <c r="C305" s="43">
        <f t="shared" si="35"/>
        <v>5257.558077048976</v>
      </c>
      <c r="D305" s="42">
        <f>Simulador!$E$19</f>
        <v>2000</v>
      </c>
      <c r="E305" s="43">
        <f t="shared" si="30"/>
        <v>-3257.558077048976</v>
      </c>
      <c r="F305" s="52">
        <f t="shared" si="31"/>
        <v>1563035.2803154066</v>
      </c>
    </row>
    <row r="306" spans="1:6" s="32" customFormat="1" x14ac:dyDescent="0.35">
      <c r="A306"/>
      <c r="B306" s="41">
        <v>305</v>
      </c>
      <c r="C306" s="43">
        <f t="shared" si="35"/>
        <v>5257.558077048976</v>
      </c>
      <c r="D306" s="42">
        <f>Simulador!$E$19</f>
        <v>2000</v>
      </c>
      <c r="E306" s="43">
        <f t="shared" si="30"/>
        <v>-3257.558077048976</v>
      </c>
      <c r="F306" s="52">
        <f t="shared" si="31"/>
        <v>1573815.7217385028</v>
      </c>
    </row>
    <row r="307" spans="1:6" s="32" customFormat="1" x14ac:dyDescent="0.35">
      <c r="A307"/>
      <c r="B307" s="41">
        <v>306</v>
      </c>
      <c r="C307" s="43">
        <f t="shared" si="35"/>
        <v>5257.558077048976</v>
      </c>
      <c r="D307" s="42">
        <f>Simulador!$E$19</f>
        <v>2000</v>
      </c>
      <c r="E307" s="43">
        <f t="shared" si="30"/>
        <v>-3257.558077048976</v>
      </c>
      <c r="F307" s="52">
        <f t="shared" si="31"/>
        <v>1584693.187134407</v>
      </c>
    </row>
    <row r="308" spans="1:6" s="32" customFormat="1" x14ac:dyDescent="0.35">
      <c r="A308"/>
      <c r="B308" s="41">
        <v>307</v>
      </c>
      <c r="C308" s="43">
        <f t="shared" si="35"/>
        <v>5257.558077048976</v>
      </c>
      <c r="D308" s="42">
        <f>Simulador!$E$19</f>
        <v>2000</v>
      </c>
      <c r="E308" s="43">
        <f t="shared" si="30"/>
        <v>-3257.558077048976</v>
      </c>
      <c r="F308" s="52">
        <f t="shared" si="31"/>
        <v>1595668.5497188743</v>
      </c>
    </row>
    <row r="309" spans="1:6" s="32" customFormat="1" x14ac:dyDescent="0.35">
      <c r="A309"/>
      <c r="B309" s="41">
        <v>308</v>
      </c>
      <c r="C309" s="43">
        <f t="shared" si="35"/>
        <v>5257.558077048976</v>
      </c>
      <c r="D309" s="42">
        <f>Simulador!$E$19</f>
        <v>2000</v>
      </c>
      <c r="E309" s="43">
        <f t="shared" si="30"/>
        <v>-3257.558077048976</v>
      </c>
      <c r="F309" s="52">
        <f t="shared" si="31"/>
        <v>1606742.6905666017</v>
      </c>
    </row>
    <row r="310" spans="1:6" s="32" customFormat="1" x14ac:dyDescent="0.35">
      <c r="A310"/>
      <c r="B310" s="41">
        <v>309</v>
      </c>
      <c r="C310" s="43">
        <f t="shared" si="35"/>
        <v>5257.558077048976</v>
      </c>
      <c r="D310" s="42">
        <f>Simulador!$E$19</f>
        <v>2000</v>
      </c>
      <c r="E310" s="43">
        <f t="shared" si="30"/>
        <v>-3257.558077048976</v>
      </c>
      <c r="F310" s="52">
        <f t="shared" si="31"/>
        <v>1617916.4986819588</v>
      </c>
    </row>
    <row r="311" spans="1:6" s="32" customFormat="1" x14ac:dyDescent="0.35">
      <c r="A311"/>
      <c r="B311" s="41">
        <v>310</v>
      </c>
      <c r="C311" s="43">
        <f t="shared" si="35"/>
        <v>5257.558077048976</v>
      </c>
      <c r="D311" s="42">
        <f>Simulador!$E$19</f>
        <v>2000</v>
      </c>
      <c r="E311" s="43">
        <f t="shared" si="30"/>
        <v>-3257.558077048976</v>
      </c>
      <c r="F311" s="52">
        <f t="shared" si="31"/>
        <v>1629190.871070354</v>
      </c>
    </row>
    <row r="312" spans="1:6" s="32" customFormat="1" x14ac:dyDescent="0.35">
      <c r="A312"/>
      <c r="B312" s="41">
        <v>311</v>
      </c>
      <c r="C312" s="43">
        <f t="shared" si="35"/>
        <v>5257.558077048976</v>
      </c>
      <c r="D312" s="42">
        <f>Simulador!$E$19</f>
        <v>2000</v>
      </c>
      <c r="E312" s="43">
        <f t="shared" si="30"/>
        <v>-3257.558077048976</v>
      </c>
      <c r="F312" s="52">
        <f t="shared" si="31"/>
        <v>1640566.7128102449</v>
      </c>
    </row>
    <row r="313" spans="1:6" s="32" customFormat="1" x14ac:dyDescent="0.35">
      <c r="A313"/>
      <c r="B313" s="41">
        <v>312</v>
      </c>
      <c r="C313" s="43">
        <f t="shared" ref="C313:C324" si="36">$C$312*$J$3+$C$312</f>
        <v>5734.4185946373182</v>
      </c>
      <c r="D313" s="42">
        <f>Simulador!$E$19</f>
        <v>2000</v>
      </c>
      <c r="E313" s="43">
        <f t="shared" si="30"/>
        <v>-3734.4185946373182</v>
      </c>
      <c r="F313" s="52">
        <f t="shared" si="31"/>
        <v>1651563.7848635479</v>
      </c>
    </row>
    <row r="314" spans="1:6" s="32" customFormat="1" x14ac:dyDescent="0.35">
      <c r="A314"/>
      <c r="B314" s="41">
        <v>313</v>
      </c>
      <c r="C314" s="43">
        <f t="shared" si="36"/>
        <v>5734.4185946373182</v>
      </c>
      <c r="D314" s="42">
        <f>Simulador!$E$19</f>
        <v>2000</v>
      </c>
      <c r="E314" s="43">
        <f t="shared" si="30"/>
        <v>-3734.4185946373182</v>
      </c>
      <c r="F314" s="52">
        <f t="shared" si="31"/>
        <v>1662659.8305653306</v>
      </c>
    </row>
    <row r="315" spans="1:6" s="32" customFormat="1" x14ac:dyDescent="0.35">
      <c r="A315"/>
      <c r="B315" s="41">
        <v>314</v>
      </c>
      <c r="C315" s="43">
        <f t="shared" si="36"/>
        <v>5734.4185946373182</v>
      </c>
      <c r="D315" s="42">
        <f>Simulador!$E$19</f>
        <v>2000</v>
      </c>
      <c r="E315" s="43">
        <f t="shared" si="30"/>
        <v>-3734.4185946373182</v>
      </c>
      <c r="F315" s="52">
        <f t="shared" si="31"/>
        <v>1673855.7406784294</v>
      </c>
    </row>
    <row r="316" spans="1:6" s="32" customFormat="1" x14ac:dyDescent="0.35">
      <c r="A316"/>
      <c r="B316" s="41">
        <v>315</v>
      </c>
      <c r="C316" s="43">
        <f t="shared" si="36"/>
        <v>5734.4185946373182</v>
      </c>
      <c r="D316" s="42">
        <f>Simulador!$E$19</f>
        <v>2000</v>
      </c>
      <c r="E316" s="43">
        <f t="shared" si="30"/>
        <v>-3734.4185946373182</v>
      </c>
      <c r="F316" s="52">
        <f t="shared" si="31"/>
        <v>1685152.4139825462</v>
      </c>
    </row>
    <row r="317" spans="1:6" s="32" customFormat="1" x14ac:dyDescent="0.35">
      <c r="A317"/>
      <c r="B317" s="41">
        <v>316</v>
      </c>
      <c r="C317" s="43">
        <f t="shared" si="36"/>
        <v>5734.4185946373182</v>
      </c>
      <c r="D317" s="42">
        <f>Simulador!$E$19</f>
        <v>2000</v>
      </c>
      <c r="E317" s="43">
        <f t="shared" si="30"/>
        <v>-3734.4185946373182</v>
      </c>
      <c r="F317" s="52">
        <f t="shared" si="31"/>
        <v>1696550.7573464001</v>
      </c>
    </row>
    <row r="318" spans="1:6" s="32" customFormat="1" x14ac:dyDescent="0.35">
      <c r="A318"/>
      <c r="B318" s="41">
        <v>317</v>
      </c>
      <c r="C318" s="43">
        <f t="shared" si="36"/>
        <v>5734.4185946373182</v>
      </c>
      <c r="D318" s="42">
        <f>Simulador!$E$19</f>
        <v>2000</v>
      </c>
      <c r="E318" s="43">
        <f t="shared" si="30"/>
        <v>-3734.4185946373182</v>
      </c>
      <c r="F318" s="52">
        <f t="shared" si="31"/>
        <v>1708051.6858005286</v>
      </c>
    </row>
    <row r="319" spans="1:6" s="32" customFormat="1" x14ac:dyDescent="0.35">
      <c r="A319"/>
      <c r="B319" s="41">
        <v>318</v>
      </c>
      <c r="C319" s="43">
        <f t="shared" si="36"/>
        <v>5734.4185946373182</v>
      </c>
      <c r="D319" s="42">
        <f>Simulador!$E$19</f>
        <v>2000</v>
      </c>
      <c r="E319" s="43">
        <f t="shared" si="30"/>
        <v>-3734.4185946373182</v>
      </c>
      <c r="F319" s="52">
        <f t="shared" si="31"/>
        <v>1719656.1226107443</v>
      </c>
    </row>
    <row r="320" spans="1:6" s="32" customFormat="1" x14ac:dyDescent="0.35">
      <c r="A320"/>
      <c r="B320" s="41">
        <v>319</v>
      </c>
      <c r="C320" s="43">
        <f t="shared" si="36"/>
        <v>5734.4185946373182</v>
      </c>
      <c r="D320" s="42">
        <f>Simulador!$E$19</f>
        <v>2000</v>
      </c>
      <c r="E320" s="43">
        <f t="shared" si="30"/>
        <v>-3734.4185946373182</v>
      </c>
      <c r="F320" s="52">
        <f t="shared" si="31"/>
        <v>1731364.9993522519</v>
      </c>
    </row>
    <row r="321" spans="1:6" s="32" customFormat="1" x14ac:dyDescent="0.35">
      <c r="A321"/>
      <c r="B321" s="41">
        <v>320</v>
      </c>
      <c r="C321" s="43">
        <f t="shared" si="36"/>
        <v>5734.4185946373182</v>
      </c>
      <c r="D321" s="42">
        <f>Simulador!$E$19</f>
        <v>2000</v>
      </c>
      <c r="E321" s="43">
        <f t="shared" si="30"/>
        <v>-3734.4185946373182</v>
      </c>
      <c r="F321" s="52">
        <f t="shared" si="31"/>
        <v>1743179.255984433</v>
      </c>
    </row>
    <row r="322" spans="1:6" s="32" customFormat="1" x14ac:dyDescent="0.35">
      <c r="A322"/>
      <c r="B322" s="41">
        <v>321</v>
      </c>
      <c r="C322" s="43">
        <f t="shared" si="36"/>
        <v>5734.4185946373182</v>
      </c>
      <c r="D322" s="42">
        <f>Simulador!$E$19</f>
        <v>2000</v>
      </c>
      <c r="E322" s="43">
        <f t="shared" si="30"/>
        <v>-3734.4185946373182</v>
      </c>
      <c r="F322" s="52">
        <f t="shared" si="31"/>
        <v>1755099.8409263038</v>
      </c>
    </row>
    <row r="323" spans="1:6" s="32" customFormat="1" x14ac:dyDescent="0.35">
      <c r="A323"/>
      <c r="B323" s="41">
        <v>322</v>
      </c>
      <c r="C323" s="43">
        <f t="shared" si="36"/>
        <v>5734.4185946373182</v>
      </c>
      <c r="D323" s="42">
        <f>Simulador!$E$19</f>
        <v>2000</v>
      </c>
      <c r="E323" s="43">
        <f t="shared" ref="E323:E386" si="37">D323-C323</f>
        <v>-3734.4185946373182</v>
      </c>
      <c r="F323" s="52">
        <f t="shared" ref="F323:F386" si="38">((F322+E323)*$I$3)+(F322+E323)</f>
        <v>1767127.7111326514</v>
      </c>
    </row>
    <row r="324" spans="1:6" s="32" customFormat="1" x14ac:dyDescent="0.35">
      <c r="A324"/>
      <c r="B324" s="41">
        <v>323</v>
      </c>
      <c r="C324" s="43">
        <f t="shared" si="36"/>
        <v>5734.4185946373182</v>
      </c>
      <c r="D324" s="42">
        <f>Simulador!$E$19</f>
        <v>2000</v>
      </c>
      <c r="E324" s="43">
        <f t="shared" si="37"/>
        <v>-3734.4185946373182</v>
      </c>
      <c r="F324" s="52">
        <f t="shared" si="38"/>
        <v>1779263.8321708562</v>
      </c>
    </row>
    <row r="325" spans="1:6" s="32" customFormat="1" x14ac:dyDescent="0.35">
      <c r="A325"/>
      <c r="B325" s="41">
        <v>324</v>
      </c>
      <c r="C325" s="43">
        <f t="shared" ref="C325:C336" si="39">$C$324*$J$3+$C$324</f>
        <v>6254.5303611709232</v>
      </c>
      <c r="D325" s="42">
        <f>Simulador!$E$19</f>
        <v>2000</v>
      </c>
      <c r="E325" s="43">
        <f t="shared" si="37"/>
        <v>-4254.5303611709232</v>
      </c>
      <c r="F325" s="52">
        <f t="shared" si="38"/>
        <v>1790984.3855259726</v>
      </c>
    </row>
    <row r="326" spans="1:6" s="32" customFormat="1" x14ac:dyDescent="0.35">
      <c r="A326"/>
      <c r="B326" s="41">
        <v>325</v>
      </c>
      <c r="C326" s="43">
        <f t="shared" si="39"/>
        <v>6254.5303611709232</v>
      </c>
      <c r="D326" s="42">
        <f>Simulador!$E$19</f>
        <v>2000</v>
      </c>
      <c r="E326" s="43">
        <f t="shared" si="37"/>
        <v>-4254.5303611709232</v>
      </c>
      <c r="F326" s="52">
        <f t="shared" si="38"/>
        <v>1802810.423861285</v>
      </c>
    </row>
    <row r="327" spans="1:6" s="32" customFormat="1" x14ac:dyDescent="0.35">
      <c r="A327"/>
      <c r="B327" s="41">
        <v>326</v>
      </c>
      <c r="C327" s="43">
        <f t="shared" si="39"/>
        <v>6254.5303611709232</v>
      </c>
      <c r="D327" s="42">
        <f>Simulador!$E$19</f>
        <v>2000</v>
      </c>
      <c r="E327" s="43">
        <f t="shared" si="37"/>
        <v>-4254.5303611709232</v>
      </c>
      <c r="F327" s="52">
        <f t="shared" si="38"/>
        <v>1814742.896541615</v>
      </c>
    </row>
    <row r="328" spans="1:6" s="32" customFormat="1" x14ac:dyDescent="0.35">
      <c r="A328"/>
      <c r="B328" s="41">
        <v>327</v>
      </c>
      <c r="C328" s="43">
        <f t="shared" si="39"/>
        <v>6254.5303611709232</v>
      </c>
      <c r="D328" s="42">
        <f>Simulador!$E$19</f>
        <v>2000</v>
      </c>
      <c r="E328" s="43">
        <f t="shared" si="37"/>
        <v>-4254.5303611709232</v>
      </c>
      <c r="F328" s="52">
        <f t="shared" si="38"/>
        <v>1826782.7614760681</v>
      </c>
    </row>
    <row r="329" spans="1:6" s="32" customFormat="1" x14ac:dyDescent="0.35">
      <c r="A329"/>
      <c r="B329" s="41">
        <v>328</v>
      </c>
      <c r="C329" s="43">
        <f t="shared" si="39"/>
        <v>6254.5303611709232</v>
      </c>
      <c r="D329" s="42">
        <f>Simulador!$E$19</f>
        <v>2000</v>
      </c>
      <c r="E329" s="43">
        <f t="shared" si="37"/>
        <v>-4254.5303611709232</v>
      </c>
      <c r="F329" s="52">
        <f t="shared" si="38"/>
        <v>1838930.9851949313</v>
      </c>
    </row>
    <row r="330" spans="1:6" s="32" customFormat="1" x14ac:dyDescent="0.35">
      <c r="A330"/>
      <c r="B330" s="41">
        <v>329</v>
      </c>
      <c r="C330" s="43">
        <f t="shared" si="39"/>
        <v>6254.5303611709232</v>
      </c>
      <c r="D330" s="42">
        <f>Simulador!$E$19</f>
        <v>2000</v>
      </c>
      <c r="E330" s="43">
        <f t="shared" si="37"/>
        <v>-4254.5303611709232</v>
      </c>
      <c r="F330" s="52">
        <f t="shared" si="38"/>
        <v>1851188.5429272642</v>
      </c>
    </row>
    <row r="331" spans="1:6" s="32" customFormat="1" x14ac:dyDescent="0.35">
      <c r="A331"/>
      <c r="B331" s="41">
        <v>330</v>
      </c>
      <c r="C331" s="43">
        <f t="shared" si="39"/>
        <v>6254.5303611709232</v>
      </c>
      <c r="D331" s="42">
        <f>Simulador!$E$19</f>
        <v>2000</v>
      </c>
      <c r="E331" s="43">
        <f t="shared" si="37"/>
        <v>-4254.5303611709232</v>
      </c>
      <c r="F331" s="52">
        <f t="shared" si="38"/>
        <v>1863556.4186791882</v>
      </c>
    </row>
    <row r="332" spans="1:6" s="32" customFormat="1" x14ac:dyDescent="0.35">
      <c r="A332"/>
      <c r="B332" s="41">
        <v>331</v>
      </c>
      <c r="C332" s="43">
        <f t="shared" si="39"/>
        <v>6254.5303611709232</v>
      </c>
      <c r="D332" s="42">
        <f>Simulador!$E$19</f>
        <v>2000</v>
      </c>
      <c r="E332" s="43">
        <f t="shared" si="37"/>
        <v>-4254.5303611709232</v>
      </c>
      <c r="F332" s="52">
        <f t="shared" si="38"/>
        <v>1876035.6053128794</v>
      </c>
    </row>
    <row r="333" spans="1:6" s="32" customFormat="1" x14ac:dyDescent="0.35">
      <c r="A333"/>
      <c r="B333" s="41">
        <v>332</v>
      </c>
      <c r="C333" s="43">
        <f t="shared" si="39"/>
        <v>6254.5303611709232</v>
      </c>
      <c r="D333" s="42">
        <f>Simulador!$E$19</f>
        <v>2000</v>
      </c>
      <c r="E333" s="43">
        <f t="shared" si="37"/>
        <v>-4254.5303611709232</v>
      </c>
      <c r="F333" s="52">
        <f t="shared" si="38"/>
        <v>1888627.104626274</v>
      </c>
    </row>
    <row r="334" spans="1:6" s="32" customFormat="1" x14ac:dyDescent="0.35">
      <c r="A334"/>
      <c r="B334" s="41">
        <v>333</v>
      </c>
      <c r="C334" s="43">
        <f t="shared" si="39"/>
        <v>6254.5303611709232</v>
      </c>
      <c r="D334" s="42">
        <f>Simulador!$E$19</f>
        <v>2000</v>
      </c>
      <c r="E334" s="43">
        <f t="shared" si="37"/>
        <v>-4254.5303611709232</v>
      </c>
      <c r="F334" s="52">
        <f t="shared" si="38"/>
        <v>1901331.9274334891</v>
      </c>
    </row>
    <row r="335" spans="1:6" s="32" customFormat="1" x14ac:dyDescent="0.35">
      <c r="A335"/>
      <c r="B335" s="41">
        <v>334</v>
      </c>
      <c r="C335" s="43">
        <f t="shared" si="39"/>
        <v>6254.5303611709232</v>
      </c>
      <c r="D335" s="42">
        <f>Simulador!$E$19</f>
        <v>2000</v>
      </c>
      <c r="E335" s="43">
        <f t="shared" si="37"/>
        <v>-4254.5303611709232</v>
      </c>
      <c r="F335" s="52">
        <f t="shared" si="38"/>
        <v>1914151.0936459692</v>
      </c>
    </row>
    <row r="336" spans="1:6" s="32" customFormat="1" x14ac:dyDescent="0.35">
      <c r="A336"/>
      <c r="B336" s="41">
        <v>335</v>
      </c>
      <c r="C336" s="43">
        <f t="shared" si="39"/>
        <v>6254.5303611709232</v>
      </c>
      <c r="D336" s="42">
        <f>Simulador!$E$19</f>
        <v>2000</v>
      </c>
      <c r="E336" s="43">
        <f t="shared" si="37"/>
        <v>-4254.5303611709232</v>
      </c>
      <c r="F336" s="52">
        <f t="shared" si="38"/>
        <v>1927085.6323543615</v>
      </c>
    </row>
    <row r="337" spans="1:6" s="32" customFormat="1" x14ac:dyDescent="0.35">
      <c r="A337"/>
      <c r="B337" s="41">
        <v>336</v>
      </c>
      <c r="C337" s="43">
        <f t="shared" ref="C337:C348" si="40">$C$336*$J$3+$C$336</f>
        <v>6821.8162649291262</v>
      </c>
      <c r="D337" s="42">
        <f>Simulador!$E$19</f>
        <v>2000</v>
      </c>
      <c r="E337" s="43">
        <f t="shared" si="37"/>
        <v>-4821.8162649291262</v>
      </c>
      <c r="F337" s="52">
        <f t="shared" si="38"/>
        <v>1939564.1904342372</v>
      </c>
    </row>
    <row r="338" spans="1:6" s="32" customFormat="1" x14ac:dyDescent="0.35">
      <c r="A338"/>
      <c r="B338" s="41">
        <v>337</v>
      </c>
      <c r="C338" s="43">
        <f t="shared" si="40"/>
        <v>6821.8162649291262</v>
      </c>
      <c r="D338" s="42">
        <f>Simulador!$E$19</f>
        <v>2000</v>
      </c>
      <c r="E338" s="43">
        <f t="shared" si="37"/>
        <v>-4821.8162649291262</v>
      </c>
      <c r="F338" s="52">
        <f t="shared" si="38"/>
        <v>1952155.055536832</v>
      </c>
    </row>
    <row r="339" spans="1:6" s="32" customFormat="1" x14ac:dyDescent="0.35">
      <c r="A339"/>
      <c r="B339" s="41">
        <v>338</v>
      </c>
      <c r="C339" s="43">
        <f t="shared" si="40"/>
        <v>6821.8162649291262</v>
      </c>
      <c r="D339" s="42">
        <f>Simulador!$E$19</f>
        <v>2000</v>
      </c>
      <c r="E339" s="43">
        <f t="shared" si="37"/>
        <v>-4821.8162649291262</v>
      </c>
      <c r="F339" s="52">
        <f t="shared" si="38"/>
        <v>1964859.23842535</v>
      </c>
    </row>
    <row r="340" spans="1:6" s="32" customFormat="1" x14ac:dyDescent="0.35">
      <c r="A340"/>
      <c r="B340" s="41">
        <v>339</v>
      </c>
      <c r="C340" s="43">
        <f t="shared" si="40"/>
        <v>6821.8162649291262</v>
      </c>
      <c r="D340" s="42">
        <f>Simulador!$E$19</f>
        <v>2000</v>
      </c>
      <c r="E340" s="43">
        <f t="shared" si="37"/>
        <v>-4821.8162649291262</v>
      </c>
      <c r="F340" s="52">
        <f t="shared" si="38"/>
        <v>1977677.7589598647</v>
      </c>
    </row>
    <row r="341" spans="1:6" s="32" customFormat="1" x14ac:dyDescent="0.35">
      <c r="A341"/>
      <c r="B341" s="41">
        <v>340</v>
      </c>
      <c r="C341" s="43">
        <f t="shared" si="40"/>
        <v>6821.8162649291262</v>
      </c>
      <c r="D341" s="42">
        <f>Simulador!$E$19</f>
        <v>2000</v>
      </c>
      <c r="E341" s="43">
        <f t="shared" si="37"/>
        <v>-4821.8162649291262</v>
      </c>
      <c r="F341" s="52">
        <f t="shared" si="38"/>
        <v>1990611.6461791901</v>
      </c>
    </row>
    <row r="342" spans="1:6" s="32" customFormat="1" x14ac:dyDescent="0.35">
      <c r="A342"/>
      <c r="B342" s="41">
        <v>341</v>
      </c>
      <c r="C342" s="43">
        <f t="shared" si="40"/>
        <v>6821.8162649291262</v>
      </c>
      <c r="D342" s="42">
        <f>Simulador!$E$19</f>
        <v>2000</v>
      </c>
      <c r="E342" s="43">
        <f t="shared" si="37"/>
        <v>-4821.8162649291262</v>
      </c>
      <c r="F342" s="52">
        <f t="shared" si="38"/>
        <v>2003661.9383834894</v>
      </c>
    </row>
    <row r="343" spans="1:6" s="32" customFormat="1" x14ac:dyDescent="0.35">
      <c r="A343"/>
      <c r="B343" s="41">
        <v>342</v>
      </c>
      <c r="C343" s="43">
        <f t="shared" si="40"/>
        <v>6821.8162649291262</v>
      </c>
      <c r="D343" s="42">
        <f>Simulador!$E$19</f>
        <v>2000</v>
      </c>
      <c r="E343" s="43">
        <f t="shared" si="37"/>
        <v>-4821.8162649291262</v>
      </c>
      <c r="F343" s="52">
        <f t="shared" si="38"/>
        <v>2016829.6832176275</v>
      </c>
    </row>
    <row r="344" spans="1:6" s="32" customFormat="1" x14ac:dyDescent="0.35">
      <c r="A344"/>
      <c r="B344" s="41">
        <v>343</v>
      </c>
      <c r="C344" s="43">
        <f t="shared" si="40"/>
        <v>6821.8162649291262</v>
      </c>
      <c r="D344" s="42">
        <f>Simulador!$E$19</f>
        <v>2000</v>
      </c>
      <c r="E344" s="43">
        <f t="shared" si="37"/>
        <v>-4821.8162649291262</v>
      </c>
      <c r="F344" s="52">
        <f t="shared" si="38"/>
        <v>2030115.9377552727</v>
      </c>
    </row>
    <row r="345" spans="1:6" s="32" customFormat="1" x14ac:dyDescent="0.35">
      <c r="A345"/>
      <c r="B345" s="41">
        <v>344</v>
      </c>
      <c r="C345" s="43">
        <f t="shared" si="40"/>
        <v>6821.8162649291262</v>
      </c>
      <c r="D345" s="42">
        <f>Simulador!$E$19</f>
        <v>2000</v>
      </c>
      <c r="E345" s="43">
        <f t="shared" si="37"/>
        <v>-4821.8162649291262</v>
      </c>
      <c r="F345" s="52">
        <f t="shared" si="38"/>
        <v>2043521.7685837569</v>
      </c>
    </row>
    <row r="346" spans="1:6" s="32" customFormat="1" x14ac:dyDescent="0.35">
      <c r="A346"/>
      <c r="B346" s="41">
        <v>345</v>
      </c>
      <c r="C346" s="43">
        <f t="shared" si="40"/>
        <v>6821.8162649291262</v>
      </c>
      <c r="D346" s="42">
        <f>Simulador!$E$19</f>
        <v>2000</v>
      </c>
      <c r="E346" s="43">
        <f t="shared" si="37"/>
        <v>-4821.8162649291262</v>
      </c>
      <c r="F346" s="52">
        <f t="shared" si="38"/>
        <v>2057048.2518896973</v>
      </c>
    </row>
    <row r="347" spans="1:6" s="32" customFormat="1" x14ac:dyDescent="0.35">
      <c r="A347"/>
      <c r="B347" s="41">
        <v>346</v>
      </c>
      <c r="C347" s="43">
        <f t="shared" si="40"/>
        <v>6821.8162649291262</v>
      </c>
      <c r="D347" s="42">
        <f>Simulador!$E$19</f>
        <v>2000</v>
      </c>
      <c r="E347" s="43">
        <f t="shared" si="37"/>
        <v>-4821.8162649291262</v>
      </c>
      <c r="F347" s="52">
        <f t="shared" si="38"/>
        <v>2070696.4735453911</v>
      </c>
    </row>
    <row r="348" spans="1:6" s="32" customFormat="1" x14ac:dyDescent="0.35">
      <c r="A348"/>
      <c r="B348" s="41">
        <v>347</v>
      </c>
      <c r="C348" s="43">
        <f t="shared" si="40"/>
        <v>6821.8162649291262</v>
      </c>
      <c r="D348" s="42">
        <f>Simulador!$E$19</f>
        <v>2000</v>
      </c>
      <c r="E348" s="43">
        <f t="shared" si="37"/>
        <v>-4821.8162649291262</v>
      </c>
      <c r="F348" s="52">
        <f t="shared" si="38"/>
        <v>2084467.5291959862</v>
      </c>
    </row>
    <row r="349" spans="1:6" s="32" customFormat="1" x14ac:dyDescent="0.35">
      <c r="A349"/>
      <c r="B349" s="41">
        <v>348</v>
      </c>
      <c r="C349" s="43">
        <f t="shared" ref="C349:C360" si="41">$C$348*$J$3+$C$348</f>
        <v>7440.5550001581978</v>
      </c>
      <c r="D349" s="42">
        <f>Simulador!$E$19</f>
        <v>2000</v>
      </c>
      <c r="E349" s="43">
        <f t="shared" si="37"/>
        <v>-5440.5550001581978</v>
      </c>
      <c r="F349" s="52">
        <f t="shared" si="38"/>
        <v>2097738.2169635906</v>
      </c>
    </row>
    <row r="350" spans="1:6" s="32" customFormat="1" x14ac:dyDescent="0.35">
      <c r="A350"/>
      <c r="B350" s="41">
        <v>349</v>
      </c>
      <c r="C350" s="43">
        <f t="shared" si="41"/>
        <v>7440.5550001581978</v>
      </c>
      <c r="D350" s="42">
        <f>Simulador!$E$19</f>
        <v>2000</v>
      </c>
      <c r="E350" s="43">
        <f t="shared" si="37"/>
        <v>-5440.5550001581978</v>
      </c>
      <c r="F350" s="52">
        <f t="shared" si="38"/>
        <v>2111128.340921103</v>
      </c>
    </row>
    <row r="351" spans="1:6" s="32" customFormat="1" x14ac:dyDescent="0.35">
      <c r="A351"/>
      <c r="B351" s="41">
        <v>350</v>
      </c>
      <c r="C351" s="43">
        <f t="shared" si="41"/>
        <v>7440.5550001581978</v>
      </c>
      <c r="D351" s="42">
        <f>Simulador!$E$19</f>
        <v>2000</v>
      </c>
      <c r="E351" s="43">
        <f t="shared" si="37"/>
        <v>-5440.5550001581978</v>
      </c>
      <c r="F351" s="52">
        <f t="shared" si="38"/>
        <v>2124638.9759942335</v>
      </c>
    </row>
    <row r="352" spans="1:6" s="32" customFormat="1" x14ac:dyDescent="0.35">
      <c r="A352"/>
      <c r="B352" s="41">
        <v>351</v>
      </c>
      <c r="C352" s="43">
        <f t="shared" si="41"/>
        <v>7440.5550001581978</v>
      </c>
      <c r="D352" s="42">
        <f>Simulador!$E$19</f>
        <v>2000</v>
      </c>
      <c r="E352" s="43">
        <f t="shared" si="37"/>
        <v>-5440.5550001581978</v>
      </c>
      <c r="F352" s="52">
        <f t="shared" si="38"/>
        <v>2138271.2067830223</v>
      </c>
    </row>
    <row r="353" spans="1:6" s="32" customFormat="1" x14ac:dyDescent="0.35">
      <c r="A353"/>
      <c r="B353" s="41">
        <v>352</v>
      </c>
      <c r="C353" s="43">
        <f t="shared" si="41"/>
        <v>7440.5550001581978</v>
      </c>
      <c r="D353" s="42">
        <f>Simulador!$E$19</f>
        <v>2000</v>
      </c>
      <c r="E353" s="43">
        <f t="shared" si="37"/>
        <v>-5440.5550001581978</v>
      </c>
      <c r="F353" s="52">
        <f t="shared" si="38"/>
        <v>2152026.12764891</v>
      </c>
    </row>
    <row r="354" spans="1:6" s="32" customFormat="1" x14ac:dyDescent="0.35">
      <c r="A354"/>
      <c r="B354" s="41">
        <v>353</v>
      </c>
      <c r="C354" s="43">
        <f t="shared" si="41"/>
        <v>7440.5550001581978</v>
      </c>
      <c r="D354" s="42">
        <f>Simulador!$E$19</f>
        <v>2000</v>
      </c>
      <c r="E354" s="43">
        <f t="shared" si="37"/>
        <v>-5440.5550001581978</v>
      </c>
      <c r="F354" s="52">
        <f t="shared" si="38"/>
        <v>2165904.8428025907</v>
      </c>
    </row>
    <row r="355" spans="1:6" s="32" customFormat="1" x14ac:dyDescent="0.35">
      <c r="A355"/>
      <c r="B355" s="41">
        <v>354</v>
      </c>
      <c r="C355" s="43">
        <f t="shared" si="41"/>
        <v>7440.5550001581978</v>
      </c>
      <c r="D355" s="42">
        <f>Simulador!$E$19</f>
        <v>2000</v>
      </c>
      <c r="E355" s="43">
        <f t="shared" si="37"/>
        <v>-5440.5550001581978</v>
      </c>
      <c r="F355" s="52">
        <f t="shared" si="38"/>
        <v>2179908.4663926545</v>
      </c>
    </row>
    <row r="356" spans="1:6" s="32" customFormat="1" x14ac:dyDescent="0.35">
      <c r="A356"/>
      <c r="B356" s="41">
        <v>355</v>
      </c>
      <c r="C356" s="43">
        <f t="shared" si="41"/>
        <v>7440.5550001581978</v>
      </c>
      <c r="D356" s="42">
        <f>Simulador!$E$19</f>
        <v>2000</v>
      </c>
      <c r="E356" s="43">
        <f t="shared" si="37"/>
        <v>-5440.5550001581978</v>
      </c>
      <c r="F356" s="52">
        <f t="shared" si="38"/>
        <v>2194038.122595029</v>
      </c>
    </row>
    <row r="357" spans="1:6" s="32" customFormat="1" x14ac:dyDescent="0.35">
      <c r="A357"/>
      <c r="B357" s="41">
        <v>356</v>
      </c>
      <c r="C357" s="43">
        <f t="shared" si="41"/>
        <v>7440.5550001581978</v>
      </c>
      <c r="D357" s="42">
        <f>Simulador!$E$19</f>
        <v>2000</v>
      </c>
      <c r="E357" s="43">
        <f t="shared" si="37"/>
        <v>-5440.5550001581978</v>
      </c>
      <c r="F357" s="52">
        <f t="shared" si="38"/>
        <v>2208294.9457032247</v>
      </c>
    </row>
    <row r="358" spans="1:6" s="32" customFormat="1" x14ac:dyDescent="0.35">
      <c r="A358"/>
      <c r="B358" s="41">
        <v>357</v>
      </c>
      <c r="C358" s="43">
        <f t="shared" si="41"/>
        <v>7440.5550001581978</v>
      </c>
      <c r="D358" s="42">
        <f>Simulador!$E$19</f>
        <v>2000</v>
      </c>
      <c r="E358" s="43">
        <f t="shared" si="37"/>
        <v>-5440.5550001581978</v>
      </c>
      <c r="F358" s="52">
        <f t="shared" si="38"/>
        <v>2222680.0802193945</v>
      </c>
    </row>
    <row r="359" spans="1:6" s="32" customFormat="1" x14ac:dyDescent="0.35">
      <c r="A359"/>
      <c r="B359" s="41">
        <v>358</v>
      </c>
      <c r="C359" s="43">
        <f t="shared" si="41"/>
        <v>7440.5550001581978</v>
      </c>
      <c r="D359" s="42">
        <f>Simulador!$E$19</f>
        <v>2000</v>
      </c>
      <c r="E359" s="43">
        <f t="shared" si="37"/>
        <v>-5440.5550001581978</v>
      </c>
      <c r="F359" s="52">
        <f t="shared" si="38"/>
        <v>2237194.6809462095</v>
      </c>
    </row>
    <row r="360" spans="1:6" s="32" customFormat="1" x14ac:dyDescent="0.35">
      <c r="A360"/>
      <c r="B360" s="41">
        <v>359</v>
      </c>
      <c r="C360" s="43">
        <f t="shared" si="41"/>
        <v>7440.5550001581978</v>
      </c>
      <c r="D360" s="42">
        <f>Simulador!$E$19</f>
        <v>2000</v>
      </c>
      <c r="E360" s="43">
        <f t="shared" si="37"/>
        <v>-5440.5550001581978</v>
      </c>
      <c r="F360" s="52">
        <f t="shared" si="38"/>
        <v>2251839.9130795659</v>
      </c>
    </row>
    <row r="361" spans="1:6" s="32" customFormat="1" x14ac:dyDescent="0.35">
      <c r="A361"/>
      <c r="B361" s="41">
        <v>360</v>
      </c>
      <c r="C361" s="43">
        <f t="shared" ref="C361:C372" si="42">$C$360*$J$3+$C$360</f>
        <v>8115.4133386725462</v>
      </c>
      <c r="D361" s="42">
        <f>Simulador!$E$19</f>
        <v>2000</v>
      </c>
      <c r="E361" s="43">
        <f t="shared" si="37"/>
        <v>-6115.4133386725462</v>
      </c>
      <c r="F361" s="52">
        <f t="shared" si="38"/>
        <v>2265936.0202385616</v>
      </c>
    </row>
    <row r="362" spans="1:6" s="32" customFormat="1" x14ac:dyDescent="0.35">
      <c r="A362"/>
      <c r="B362" s="41">
        <v>361</v>
      </c>
      <c r="C362" s="43">
        <f t="shared" si="42"/>
        <v>8115.4133386725462</v>
      </c>
      <c r="D362" s="42">
        <f>Simulador!$E$19</f>
        <v>2000</v>
      </c>
      <c r="E362" s="43">
        <f t="shared" si="37"/>
        <v>-6115.4133386725462</v>
      </c>
      <c r="F362" s="52">
        <f t="shared" si="38"/>
        <v>2280158.9923619884</v>
      </c>
    </row>
    <row r="363" spans="1:6" s="32" customFormat="1" x14ac:dyDescent="0.35">
      <c r="A363"/>
      <c r="B363" s="41">
        <v>362</v>
      </c>
      <c r="C363" s="43">
        <f t="shared" si="42"/>
        <v>8115.4133386725462</v>
      </c>
      <c r="D363" s="42">
        <f>Simulador!$E$19</f>
        <v>2000</v>
      </c>
      <c r="E363" s="43">
        <f t="shared" si="37"/>
        <v>-6115.4133386725462</v>
      </c>
      <c r="F363" s="52">
        <f t="shared" si="38"/>
        <v>2294509.971234526</v>
      </c>
    </row>
    <row r="364" spans="1:6" s="32" customFormat="1" x14ac:dyDescent="0.35">
      <c r="A364"/>
      <c r="B364" s="41">
        <v>363</v>
      </c>
      <c r="C364" s="43">
        <f t="shared" si="42"/>
        <v>8115.4133386725462</v>
      </c>
      <c r="D364" s="42">
        <f>Simulador!$E$19</f>
        <v>2000</v>
      </c>
      <c r="E364" s="43">
        <f t="shared" si="37"/>
        <v>-6115.4133386725462</v>
      </c>
      <c r="F364" s="52">
        <f t="shared" si="38"/>
        <v>2308990.1089169164</v>
      </c>
    </row>
    <row r="365" spans="1:6" s="32" customFormat="1" x14ac:dyDescent="0.35">
      <c r="A365"/>
      <c r="B365" s="41">
        <v>364</v>
      </c>
      <c r="C365" s="43">
        <f t="shared" si="42"/>
        <v>8115.4133386725462</v>
      </c>
      <c r="D365" s="42">
        <f>Simulador!$E$19</f>
        <v>2000</v>
      </c>
      <c r="E365" s="43">
        <f t="shared" si="37"/>
        <v>-6115.4133386725462</v>
      </c>
      <c r="F365" s="52">
        <f t="shared" si="38"/>
        <v>2323600.5678384481</v>
      </c>
    </row>
    <row r="366" spans="1:6" s="32" customFormat="1" x14ac:dyDescent="0.35">
      <c r="A366"/>
      <c r="B366" s="41">
        <v>365</v>
      </c>
      <c r="C366" s="43">
        <f t="shared" si="42"/>
        <v>8115.4133386725462</v>
      </c>
      <c r="D366" s="42">
        <f>Simulador!$E$19</f>
        <v>2000</v>
      </c>
      <c r="E366" s="43">
        <f t="shared" si="37"/>
        <v>-6115.4133386725462</v>
      </c>
      <c r="F366" s="52">
        <f t="shared" si="38"/>
        <v>2338342.5208902736</v>
      </c>
    </row>
    <row r="367" spans="1:6" s="32" customFormat="1" x14ac:dyDescent="0.35">
      <c r="A367"/>
      <c r="B367" s="41">
        <v>366</v>
      </c>
      <c r="C367" s="43">
        <f t="shared" si="42"/>
        <v>8115.4133386725462</v>
      </c>
      <c r="D367" s="42">
        <f>Simulador!$E$19</f>
        <v>2000</v>
      </c>
      <c r="E367" s="43">
        <f t="shared" si="37"/>
        <v>-6115.4133386725462</v>
      </c>
      <c r="F367" s="52">
        <f t="shared" si="38"/>
        <v>2353217.1515195658</v>
      </c>
    </row>
    <row r="368" spans="1:6" s="32" customFormat="1" x14ac:dyDescent="0.35">
      <c r="A368"/>
      <c r="B368" s="41">
        <v>367</v>
      </c>
      <c r="C368" s="43">
        <f t="shared" si="42"/>
        <v>8115.4133386725462</v>
      </c>
      <c r="D368" s="42">
        <f>Simulador!$E$19</f>
        <v>2000</v>
      </c>
      <c r="E368" s="43">
        <f t="shared" si="37"/>
        <v>-6115.4133386725462</v>
      </c>
      <c r="F368" s="52">
        <f t="shared" si="38"/>
        <v>2368225.6538245217</v>
      </c>
    </row>
    <row r="369" spans="1:6" s="32" customFormat="1" x14ac:dyDescent="0.35">
      <c r="A369"/>
      <c r="B369" s="41">
        <v>368</v>
      </c>
      <c r="C369" s="43">
        <f t="shared" si="42"/>
        <v>8115.4133386725462</v>
      </c>
      <c r="D369" s="42">
        <f>Simulador!$E$19</f>
        <v>2000</v>
      </c>
      <c r="E369" s="43">
        <f t="shared" si="37"/>
        <v>-6115.4133386725462</v>
      </c>
      <c r="F369" s="52">
        <f t="shared" si="38"/>
        <v>2383369.2326502218</v>
      </c>
    </row>
    <row r="370" spans="1:6" s="32" customFormat="1" x14ac:dyDescent="0.35">
      <c r="A370"/>
      <c r="B370" s="41">
        <v>369</v>
      </c>
      <c r="C370" s="43">
        <f t="shared" si="42"/>
        <v>8115.4133386725462</v>
      </c>
      <c r="D370" s="42">
        <f>Simulador!$E$19</f>
        <v>2000</v>
      </c>
      <c r="E370" s="43">
        <f t="shared" si="37"/>
        <v>-6115.4133386725462</v>
      </c>
      <c r="F370" s="52">
        <f t="shared" si="38"/>
        <v>2398649.1036853534</v>
      </c>
    </row>
    <row r="371" spans="1:6" s="32" customFormat="1" x14ac:dyDescent="0.35">
      <c r="A371"/>
      <c r="B371" s="41">
        <v>370</v>
      </c>
      <c r="C371" s="43">
        <f t="shared" si="42"/>
        <v>8115.4133386725462</v>
      </c>
      <c r="D371" s="42">
        <f>Simulador!$E$19</f>
        <v>2000</v>
      </c>
      <c r="E371" s="43">
        <f t="shared" si="37"/>
        <v>-6115.4133386725462</v>
      </c>
      <c r="F371" s="52">
        <f t="shared" si="38"/>
        <v>2414066.493559801</v>
      </c>
    </row>
    <row r="372" spans="1:6" s="32" customFormat="1" x14ac:dyDescent="0.35">
      <c r="A372"/>
      <c r="B372" s="41">
        <v>371</v>
      </c>
      <c r="C372" s="43">
        <f t="shared" si="42"/>
        <v>8115.4133386725462</v>
      </c>
      <c r="D372" s="42">
        <f>Simulador!$E$19</f>
        <v>2000</v>
      </c>
      <c r="E372" s="43">
        <f t="shared" si="37"/>
        <v>-6115.4133386725462</v>
      </c>
      <c r="F372" s="52">
        <f t="shared" si="38"/>
        <v>2429622.6399431187</v>
      </c>
    </row>
    <row r="373" spans="1:6" s="32" customFormat="1" x14ac:dyDescent="0.35">
      <c r="A373"/>
      <c r="B373" s="41">
        <v>372</v>
      </c>
      <c r="C373" s="43">
        <f t="shared" ref="C373:C384" si="43">$C$372*$J$3+$C$372</f>
        <v>8851.4813284901466</v>
      </c>
      <c r="D373" s="42">
        <f>Simulador!$E$19</f>
        <v>2000</v>
      </c>
      <c r="E373" s="43">
        <f t="shared" si="37"/>
        <v>-6851.4813284901466</v>
      </c>
      <c r="F373" s="52">
        <f t="shared" si="38"/>
        <v>2444576.09904216</v>
      </c>
    </row>
    <row r="374" spans="1:6" s="32" customFormat="1" x14ac:dyDescent="0.35">
      <c r="A374"/>
      <c r="B374" s="41">
        <v>373</v>
      </c>
      <c r="C374" s="43">
        <f t="shared" si="43"/>
        <v>8851.4813284901466</v>
      </c>
      <c r="D374" s="42">
        <f>Simulador!$E$19</f>
        <v>2000</v>
      </c>
      <c r="E374" s="43">
        <f t="shared" si="37"/>
        <v>-6851.4813284901466</v>
      </c>
      <c r="F374" s="52">
        <f t="shared" si="38"/>
        <v>2459664.1392730926</v>
      </c>
    </row>
    <row r="375" spans="1:6" s="32" customFormat="1" x14ac:dyDescent="0.35">
      <c r="A375"/>
      <c r="B375" s="41">
        <v>374</v>
      </c>
      <c r="C375" s="43">
        <f t="shared" si="43"/>
        <v>8851.4813284901466</v>
      </c>
      <c r="D375" s="42">
        <f>Simulador!$E$19</f>
        <v>2000</v>
      </c>
      <c r="E375" s="43">
        <f t="shared" si="37"/>
        <v>-6851.4813284901466</v>
      </c>
      <c r="F375" s="52">
        <f t="shared" si="38"/>
        <v>2474887.9718661038</v>
      </c>
    </row>
    <row r="376" spans="1:6" s="32" customFormat="1" x14ac:dyDescent="0.35">
      <c r="A376"/>
      <c r="B376" s="41">
        <v>375</v>
      </c>
      <c r="C376" s="43">
        <f t="shared" si="43"/>
        <v>8851.4813284901466</v>
      </c>
      <c r="D376" s="42">
        <f>Simulador!$E$19</f>
        <v>2000</v>
      </c>
      <c r="E376" s="43">
        <f t="shared" si="37"/>
        <v>-6851.4813284901466</v>
      </c>
      <c r="F376" s="52">
        <f t="shared" si="38"/>
        <v>2490248.8189524519</v>
      </c>
    </row>
    <row r="377" spans="1:6" s="32" customFormat="1" x14ac:dyDescent="0.35">
      <c r="A377"/>
      <c r="B377" s="41">
        <v>376</v>
      </c>
      <c r="C377" s="43">
        <f t="shared" si="43"/>
        <v>8851.4813284901466</v>
      </c>
      <c r="D377" s="42">
        <f>Simulador!$E$19</f>
        <v>2000</v>
      </c>
      <c r="E377" s="43">
        <f t="shared" si="37"/>
        <v>-6851.4813284901466</v>
      </c>
      <c r="F377" s="52">
        <f t="shared" si="38"/>
        <v>2505747.9136625775</v>
      </c>
    </row>
    <row r="378" spans="1:6" s="32" customFormat="1" x14ac:dyDescent="0.35">
      <c r="A378"/>
      <c r="B378" s="41">
        <v>377</v>
      </c>
      <c r="C378" s="43">
        <f t="shared" si="43"/>
        <v>8851.4813284901466</v>
      </c>
      <c r="D378" s="42">
        <f>Simulador!$E$19</f>
        <v>2000</v>
      </c>
      <c r="E378" s="43">
        <f t="shared" si="37"/>
        <v>-6851.4813284901466</v>
      </c>
      <c r="F378" s="52">
        <f t="shared" si="38"/>
        <v>2521386.5002250941</v>
      </c>
    </row>
    <row r="379" spans="1:6" s="32" customFormat="1" x14ac:dyDescent="0.35">
      <c r="A379"/>
      <c r="B379" s="41">
        <v>378</v>
      </c>
      <c r="C379" s="43">
        <f t="shared" si="43"/>
        <v>8851.4813284901466</v>
      </c>
      <c r="D379" s="42">
        <f>Simulador!$E$19</f>
        <v>2000</v>
      </c>
      <c r="E379" s="43">
        <f t="shared" si="37"/>
        <v>-6851.4813284901466</v>
      </c>
      <c r="F379" s="52">
        <f t="shared" si="38"/>
        <v>2537165.8340666732</v>
      </c>
    </row>
    <row r="380" spans="1:6" s="32" customFormat="1" x14ac:dyDescent="0.35">
      <c r="A380"/>
      <c r="B380" s="41">
        <v>379</v>
      </c>
      <c r="C380" s="43">
        <f t="shared" si="43"/>
        <v>8851.4813284901466</v>
      </c>
      <c r="D380" s="42">
        <f>Simulador!$E$19</f>
        <v>2000</v>
      </c>
      <c r="E380" s="43">
        <f t="shared" si="37"/>
        <v>-6851.4813284901466</v>
      </c>
      <c r="F380" s="52">
        <f t="shared" si="38"/>
        <v>2553087.1819128268</v>
      </c>
    </row>
    <row r="381" spans="1:6" s="32" customFormat="1" x14ac:dyDescent="0.35">
      <c r="A381"/>
      <c r="B381" s="41">
        <v>380</v>
      </c>
      <c r="C381" s="43">
        <f t="shared" si="43"/>
        <v>8851.4813284901466</v>
      </c>
      <c r="D381" s="42">
        <f>Simulador!$E$19</f>
        <v>2000</v>
      </c>
      <c r="E381" s="43">
        <f t="shared" si="37"/>
        <v>-6851.4813284901466</v>
      </c>
      <c r="F381" s="52">
        <f t="shared" si="38"/>
        <v>2569151.8218895956</v>
      </c>
    </row>
    <row r="382" spans="1:6" s="32" customFormat="1" x14ac:dyDescent="0.35">
      <c r="A382"/>
      <c r="B382" s="41">
        <v>381</v>
      </c>
      <c r="C382" s="43">
        <f t="shared" si="43"/>
        <v>8851.4813284901466</v>
      </c>
      <c r="D382" s="42">
        <f>Simulador!$E$19</f>
        <v>2000</v>
      </c>
      <c r="E382" s="43">
        <f t="shared" si="37"/>
        <v>-6851.4813284901466</v>
      </c>
      <c r="F382" s="52">
        <f t="shared" si="38"/>
        <v>2585361.0436261552</v>
      </c>
    </row>
    <row r="383" spans="1:6" s="32" customFormat="1" x14ac:dyDescent="0.35">
      <c r="A383"/>
      <c r="B383" s="41">
        <v>382</v>
      </c>
      <c r="C383" s="43">
        <f t="shared" si="43"/>
        <v>8851.4813284901466</v>
      </c>
      <c r="D383" s="42">
        <f>Simulador!$E$19</f>
        <v>2000</v>
      </c>
      <c r="E383" s="43">
        <f t="shared" si="37"/>
        <v>-6851.4813284901466</v>
      </c>
      <c r="F383" s="52">
        <f t="shared" si="38"/>
        <v>2601716.1483583441</v>
      </c>
    </row>
    <row r="384" spans="1:6" s="32" customFormat="1" x14ac:dyDescent="0.35">
      <c r="A384"/>
      <c r="B384" s="41">
        <v>383</v>
      </c>
      <c r="C384" s="43">
        <f t="shared" si="43"/>
        <v>8851.4813284901466</v>
      </c>
      <c r="D384" s="42">
        <f>Simulador!$E$19</f>
        <v>2000</v>
      </c>
      <c r="E384" s="43">
        <f t="shared" si="37"/>
        <v>-6851.4813284901466</v>
      </c>
      <c r="F384" s="52">
        <f t="shared" si="38"/>
        <v>2618218.4490331225</v>
      </c>
    </row>
    <row r="385" spans="1:6" s="32" customFormat="1" x14ac:dyDescent="0.35">
      <c r="A385"/>
      <c r="B385" s="41">
        <v>384</v>
      </c>
      <c r="C385" s="43">
        <f t="shared" ref="C385:C396" si="44">$C$384*$J$3+$C$384</f>
        <v>9654.3106849842025</v>
      </c>
      <c r="D385" s="42">
        <f>Simulador!$E$19</f>
        <v>2000</v>
      </c>
      <c r="E385" s="43">
        <f t="shared" si="37"/>
        <v>-7654.3106849842025</v>
      </c>
      <c r="F385" s="52">
        <f t="shared" si="38"/>
        <v>2634059.2155932719</v>
      </c>
    </row>
    <row r="386" spans="1:6" s="32" customFormat="1" x14ac:dyDescent="0.35">
      <c r="A386"/>
      <c r="B386" s="41">
        <v>385</v>
      </c>
      <c r="C386" s="43">
        <f t="shared" si="44"/>
        <v>9654.3106849842025</v>
      </c>
      <c r="D386" s="42">
        <f>Simulador!$E$19</f>
        <v>2000</v>
      </c>
      <c r="E386" s="43">
        <f t="shared" si="37"/>
        <v>-7654.3106849842025</v>
      </c>
      <c r="F386" s="52">
        <f t="shared" si="38"/>
        <v>2650042.5490524624</v>
      </c>
    </row>
    <row r="387" spans="1:6" s="32" customFormat="1" x14ac:dyDescent="0.35">
      <c r="A387"/>
      <c r="B387" s="41">
        <v>386</v>
      </c>
      <c r="C387" s="43">
        <f t="shared" si="44"/>
        <v>9654.3106849842025</v>
      </c>
      <c r="D387" s="42">
        <f>Simulador!$E$19</f>
        <v>2000</v>
      </c>
      <c r="E387" s="43">
        <f t="shared" ref="E387:E421" si="45">D387-C387</f>
        <v>-7654.3106849842025</v>
      </c>
      <c r="F387" s="52">
        <f t="shared" ref="F387:F421" si="46">((F386+E387)*$I$3)+(F386+E387)</f>
        <v>2666169.7325127856</v>
      </c>
    </row>
    <row r="388" spans="1:6" s="32" customFormat="1" x14ac:dyDescent="0.35">
      <c r="A388"/>
      <c r="B388" s="41">
        <v>387</v>
      </c>
      <c r="C388" s="43">
        <f t="shared" si="44"/>
        <v>9654.3106849842025</v>
      </c>
      <c r="D388" s="42">
        <f>Simulador!$E$19</f>
        <v>2000</v>
      </c>
      <c r="E388" s="43">
        <f t="shared" si="45"/>
        <v>-7654.3106849842025</v>
      </c>
      <c r="F388" s="52">
        <f t="shared" si="46"/>
        <v>2682442.0606242516</v>
      </c>
    </row>
    <row r="389" spans="1:6" s="32" customFormat="1" x14ac:dyDescent="0.35">
      <c r="A389"/>
      <c r="B389" s="41">
        <v>388</v>
      </c>
      <c r="C389" s="43">
        <f t="shared" si="44"/>
        <v>9654.3106849842025</v>
      </c>
      <c r="D389" s="42">
        <f>Simulador!$E$19</f>
        <v>2000</v>
      </c>
      <c r="E389" s="43">
        <f t="shared" si="45"/>
        <v>-7654.3106849842025</v>
      </c>
      <c r="F389" s="52">
        <f t="shared" si="46"/>
        <v>2698860.8396887211</v>
      </c>
    </row>
    <row r="390" spans="1:6" s="32" customFormat="1" x14ac:dyDescent="0.35">
      <c r="A390"/>
      <c r="B390" s="41">
        <v>389</v>
      </c>
      <c r="C390" s="43">
        <f t="shared" si="44"/>
        <v>9654.3106849842025</v>
      </c>
      <c r="D390" s="42">
        <f>Simulador!$E$19</f>
        <v>2000</v>
      </c>
      <c r="E390" s="43">
        <f t="shared" si="45"/>
        <v>-7654.3106849842025</v>
      </c>
      <c r="F390" s="52">
        <f t="shared" si="46"/>
        <v>2715427.3877647705</v>
      </c>
    </row>
    <row r="391" spans="1:6" s="32" customFormat="1" x14ac:dyDescent="0.35">
      <c r="A391"/>
      <c r="B391" s="41">
        <v>390</v>
      </c>
      <c r="C391" s="43">
        <f t="shared" si="44"/>
        <v>9654.3106849842025</v>
      </c>
      <c r="D391" s="42">
        <f>Simulador!$E$19</f>
        <v>2000</v>
      </c>
      <c r="E391" s="43">
        <f t="shared" si="45"/>
        <v>-7654.3106849842025</v>
      </c>
      <c r="F391" s="52">
        <f t="shared" si="46"/>
        <v>2732143.0347735044</v>
      </c>
    </row>
    <row r="392" spans="1:6" s="32" customFormat="1" x14ac:dyDescent="0.35">
      <c r="A392"/>
      <c r="B392" s="41">
        <v>391</v>
      </c>
      <c r="C392" s="43">
        <f t="shared" si="44"/>
        <v>9654.3106849842025</v>
      </c>
      <c r="D392" s="42">
        <f>Simulador!$E$19</f>
        <v>2000</v>
      </c>
      <c r="E392" s="43">
        <f t="shared" si="45"/>
        <v>-7654.3106849842025</v>
      </c>
      <c r="F392" s="52">
        <f t="shared" si="46"/>
        <v>2749009.1226053168</v>
      </c>
    </row>
    <row r="393" spans="1:6" s="32" customFormat="1" x14ac:dyDescent="0.35">
      <c r="A393"/>
      <c r="B393" s="41">
        <v>392</v>
      </c>
      <c r="C393" s="43">
        <f t="shared" si="44"/>
        <v>9654.3106849842025</v>
      </c>
      <c r="D393" s="42">
        <f>Simulador!$E$19</f>
        <v>2000</v>
      </c>
      <c r="E393" s="43">
        <f t="shared" si="45"/>
        <v>-7654.3106849842025</v>
      </c>
      <c r="F393" s="52">
        <f t="shared" si="46"/>
        <v>2766027.0052276156</v>
      </c>
    </row>
    <row r="394" spans="1:6" s="32" customFormat="1" x14ac:dyDescent="0.35">
      <c r="A394"/>
      <c r="B394" s="41">
        <v>393</v>
      </c>
      <c r="C394" s="43">
        <f t="shared" si="44"/>
        <v>9654.3106849842025</v>
      </c>
      <c r="D394" s="42">
        <f>Simulador!$E$19</f>
        <v>2000</v>
      </c>
      <c r="E394" s="43">
        <f t="shared" si="45"/>
        <v>-7654.3106849842025</v>
      </c>
      <c r="F394" s="52">
        <f t="shared" si="46"/>
        <v>2783198.0487935152</v>
      </c>
    </row>
    <row r="395" spans="1:6" s="32" customFormat="1" x14ac:dyDescent="0.35">
      <c r="A395"/>
      <c r="B395" s="41">
        <v>394</v>
      </c>
      <c r="C395" s="43">
        <f t="shared" si="44"/>
        <v>9654.3106849842025</v>
      </c>
      <c r="D395" s="42">
        <f>Simulador!$E$19</f>
        <v>2000</v>
      </c>
      <c r="E395" s="43">
        <f t="shared" si="45"/>
        <v>-7654.3106849842025</v>
      </c>
      <c r="F395" s="52">
        <f t="shared" si="46"/>
        <v>2800523.631751508</v>
      </c>
    </row>
    <row r="396" spans="1:6" s="32" customFormat="1" x14ac:dyDescent="0.35">
      <c r="A396"/>
      <c r="B396" s="41">
        <v>395</v>
      </c>
      <c r="C396" s="43">
        <f t="shared" si="44"/>
        <v>9654.3106849842025</v>
      </c>
      <c r="D396" s="42">
        <f>Simulador!$E$19</f>
        <v>2000</v>
      </c>
      <c r="E396" s="43">
        <f t="shared" si="45"/>
        <v>-7654.3106849842025</v>
      </c>
      <c r="F396" s="52">
        <f t="shared" si="46"/>
        <v>2818005.1449561226</v>
      </c>
    </row>
    <row r="397" spans="1:6" s="32" customFormat="1" x14ac:dyDescent="0.35">
      <c r="A397"/>
      <c r="B397" s="41">
        <v>396</v>
      </c>
      <c r="C397" s="43">
        <f t="shared" ref="C397:C408" si="47">$C$396*$J$3+$C$396</f>
        <v>10529.956664112269</v>
      </c>
      <c r="D397" s="42">
        <f>Simulador!$E$19</f>
        <v>2000</v>
      </c>
      <c r="E397" s="43">
        <f t="shared" si="45"/>
        <v>-8529.9566641122692</v>
      </c>
      <c r="F397" s="52">
        <f t="shared" si="46"/>
        <v>2834760.4649866382</v>
      </c>
    </row>
    <row r="398" spans="1:6" s="32" customFormat="1" x14ac:dyDescent="0.35">
      <c r="A398"/>
      <c r="B398" s="41">
        <v>397</v>
      </c>
      <c r="C398" s="43">
        <f t="shared" si="47"/>
        <v>10529.956664112269</v>
      </c>
      <c r="D398" s="42">
        <f>Simulador!$E$19</f>
        <v>2000</v>
      </c>
      <c r="E398" s="43">
        <f t="shared" si="45"/>
        <v>-8529.9566641122692</v>
      </c>
      <c r="F398" s="52">
        <f t="shared" si="46"/>
        <v>2851666.5828974284</v>
      </c>
    </row>
    <row r="399" spans="1:6" s="32" customFormat="1" x14ac:dyDescent="0.35">
      <c r="A399"/>
      <c r="B399" s="41">
        <v>398</v>
      </c>
      <c r="C399" s="43">
        <f t="shared" si="47"/>
        <v>10529.956664112269</v>
      </c>
      <c r="D399" s="42">
        <f>Simulador!$E$19</f>
        <v>2000</v>
      </c>
      <c r="E399" s="43">
        <f t="shared" si="45"/>
        <v>-8529.9566641122692</v>
      </c>
      <c r="F399" s="52">
        <f t="shared" si="46"/>
        <v>2868724.8558694157</v>
      </c>
    </row>
    <row r="400" spans="1:6" s="32" customFormat="1" x14ac:dyDescent="0.35">
      <c r="A400"/>
      <c r="B400" s="41">
        <v>399</v>
      </c>
      <c r="C400" s="43">
        <f t="shared" si="47"/>
        <v>10529.956664112269</v>
      </c>
      <c r="D400" s="42">
        <f>Simulador!$E$19</f>
        <v>2000</v>
      </c>
      <c r="E400" s="43">
        <f t="shared" si="45"/>
        <v>-8529.9566641122692</v>
      </c>
      <c r="F400" s="52">
        <f t="shared" si="46"/>
        <v>2885936.6532981512</v>
      </c>
    </row>
    <row r="401" spans="1:6" s="32" customFormat="1" x14ac:dyDescent="0.35">
      <c r="A401"/>
      <c r="B401" s="41">
        <v>400</v>
      </c>
      <c r="C401" s="43">
        <f t="shared" si="47"/>
        <v>10529.956664112269</v>
      </c>
      <c r="D401" s="42">
        <f>Simulador!$E$19</f>
        <v>2000</v>
      </c>
      <c r="E401" s="43">
        <f t="shared" si="45"/>
        <v>-8529.9566641122692</v>
      </c>
      <c r="F401" s="52">
        <f t="shared" si="46"/>
        <v>2903303.3569037453</v>
      </c>
    </row>
    <row r="402" spans="1:6" s="32" customFormat="1" x14ac:dyDescent="0.35">
      <c r="A402"/>
      <c r="B402" s="41">
        <v>401</v>
      </c>
      <c r="C402" s="43">
        <f t="shared" si="47"/>
        <v>10529.956664112269</v>
      </c>
      <c r="D402" s="42">
        <f>Simulador!$E$19</f>
        <v>2000</v>
      </c>
      <c r="E402" s="43">
        <f t="shared" si="45"/>
        <v>-8529.9566641122692</v>
      </c>
      <c r="F402" s="52">
        <f t="shared" si="46"/>
        <v>2920826.3608417897</v>
      </c>
    </row>
    <row r="403" spans="1:6" s="32" customFormat="1" x14ac:dyDescent="0.35">
      <c r="A403"/>
      <c r="B403" s="41">
        <v>402</v>
      </c>
      <c r="C403" s="43">
        <f t="shared" si="47"/>
        <v>10529.956664112269</v>
      </c>
      <c r="D403" s="42">
        <f>Simulador!$E$19</f>
        <v>2000</v>
      </c>
      <c r="E403" s="43">
        <f t="shared" si="45"/>
        <v>-8529.9566641122692</v>
      </c>
      <c r="F403" s="52">
        <f t="shared" si="46"/>
        <v>2938507.0718152765</v>
      </c>
    </row>
    <row r="404" spans="1:6" s="32" customFormat="1" x14ac:dyDescent="0.35">
      <c r="A404"/>
      <c r="B404" s="41">
        <v>403</v>
      </c>
      <c r="C404" s="43">
        <f t="shared" si="47"/>
        <v>10529.956664112269</v>
      </c>
      <c r="D404" s="42">
        <f>Simulador!$E$19</f>
        <v>2000</v>
      </c>
      <c r="E404" s="43">
        <f t="shared" si="45"/>
        <v>-8529.9566641122692</v>
      </c>
      <c r="F404" s="52">
        <f t="shared" si="46"/>
        <v>2956346.9091875246</v>
      </c>
    </row>
    <row r="405" spans="1:6" s="32" customFormat="1" x14ac:dyDescent="0.35">
      <c r="A405"/>
      <c r="B405" s="41">
        <v>404</v>
      </c>
      <c r="C405" s="43">
        <f t="shared" si="47"/>
        <v>10529.956664112269</v>
      </c>
      <c r="D405" s="42">
        <f>Simulador!$E$19</f>
        <v>2000</v>
      </c>
      <c r="E405" s="43">
        <f t="shared" si="45"/>
        <v>-8529.9566641122692</v>
      </c>
      <c r="F405" s="52">
        <f t="shared" si="46"/>
        <v>2974347.3050961229</v>
      </c>
    </row>
    <row r="406" spans="1:6" s="32" customFormat="1" x14ac:dyDescent="0.35">
      <c r="A406"/>
      <c r="B406" s="41">
        <v>405</v>
      </c>
      <c r="C406" s="43">
        <f t="shared" si="47"/>
        <v>10529.956664112269</v>
      </c>
      <c r="D406" s="42">
        <f>Simulador!$E$19</f>
        <v>2000</v>
      </c>
      <c r="E406" s="43">
        <f t="shared" si="45"/>
        <v>-8529.9566641122692</v>
      </c>
      <c r="F406" s="52">
        <f t="shared" si="46"/>
        <v>2992509.7045678985</v>
      </c>
    </row>
    <row r="407" spans="1:6" s="32" customFormat="1" x14ac:dyDescent="0.35">
      <c r="A407"/>
      <c r="B407" s="41">
        <v>406</v>
      </c>
      <c r="C407" s="43">
        <f t="shared" si="47"/>
        <v>10529.956664112269</v>
      </c>
      <c r="D407" s="42">
        <f>Simulador!$E$19</f>
        <v>2000</v>
      </c>
      <c r="E407" s="43">
        <f t="shared" si="45"/>
        <v>-8529.9566641122692</v>
      </c>
      <c r="F407" s="52">
        <f t="shared" si="46"/>
        <v>3010835.5656349203</v>
      </c>
    </row>
    <row r="408" spans="1:6" s="32" customFormat="1" x14ac:dyDescent="0.35">
      <c r="A408"/>
      <c r="B408" s="41">
        <v>407</v>
      </c>
      <c r="C408" s="43">
        <f t="shared" si="47"/>
        <v>10529.956664112269</v>
      </c>
      <c r="D408" s="42">
        <f>Simulador!$E$19</f>
        <v>2000</v>
      </c>
      <c r="E408" s="43">
        <f t="shared" si="45"/>
        <v>-8529.9566641122692</v>
      </c>
      <c r="F408" s="52">
        <f t="shared" si="46"/>
        <v>3029326.3594515449</v>
      </c>
    </row>
    <row r="409" spans="1:6" s="32" customFormat="1" x14ac:dyDescent="0.35">
      <c r="A409"/>
      <c r="B409" s="41">
        <v>408</v>
      </c>
      <c r="C409" s="43">
        <f t="shared" ref="C409:C421" si="48">$C$408*$J$3+$C$408</f>
        <v>11485.023733547252</v>
      </c>
      <c r="D409" s="42">
        <f>Simulador!$E$19</f>
        <v>2000</v>
      </c>
      <c r="E409" s="43">
        <f t="shared" si="45"/>
        <v>-9485.023733547252</v>
      </c>
      <c r="F409" s="52">
        <f t="shared" si="46"/>
        <v>3047019.9077394595</v>
      </c>
    </row>
    <row r="410" spans="1:6" s="32" customFormat="1" x14ac:dyDescent="0.35">
      <c r="A410"/>
      <c r="B410" s="41">
        <v>409</v>
      </c>
      <c r="C410" s="43">
        <f t="shared" si="48"/>
        <v>11485.023733547252</v>
      </c>
      <c r="D410" s="42">
        <f>Simulador!$E$19</f>
        <v>2000</v>
      </c>
      <c r="E410" s="43">
        <f t="shared" si="45"/>
        <v>-9485.023733547252</v>
      </c>
      <c r="F410" s="52">
        <f t="shared" si="46"/>
        <v>3064872.6979619651</v>
      </c>
    </row>
    <row r="411" spans="1:6" s="32" customFormat="1" x14ac:dyDescent="0.35">
      <c r="A411"/>
      <c r="B411" s="41">
        <v>410</v>
      </c>
      <c r="C411" s="43">
        <f t="shared" si="48"/>
        <v>11485.023733547252</v>
      </c>
      <c r="D411" s="42">
        <f>Simulador!$E$19</f>
        <v>2000</v>
      </c>
      <c r="E411" s="43">
        <f t="shared" si="45"/>
        <v>-9485.023733547252</v>
      </c>
      <c r="F411" s="52">
        <f t="shared" si="46"/>
        <v>3082886.1632964732</v>
      </c>
    </row>
    <row r="412" spans="1:6" s="32" customFormat="1" x14ac:dyDescent="0.35">
      <c r="A412"/>
      <c r="B412" s="41">
        <v>411</v>
      </c>
      <c r="C412" s="43">
        <f t="shared" si="48"/>
        <v>11485.023733547252</v>
      </c>
      <c r="D412" s="42">
        <f>Simulador!$E$19</f>
        <v>2000</v>
      </c>
      <c r="E412" s="43">
        <f t="shared" si="45"/>
        <v>-9485.023733547252</v>
      </c>
      <c r="F412" s="52">
        <f t="shared" si="46"/>
        <v>3101061.7498189923</v>
      </c>
    </row>
    <row r="413" spans="1:6" s="32" customFormat="1" x14ac:dyDescent="0.35">
      <c r="A413"/>
      <c r="B413" s="41">
        <v>412</v>
      </c>
      <c r="C413" s="43">
        <f t="shared" si="48"/>
        <v>11485.023733547252</v>
      </c>
      <c r="D413" s="42">
        <f>Simulador!$E$19</f>
        <v>2000</v>
      </c>
      <c r="E413" s="43">
        <f t="shared" si="45"/>
        <v>-9485.023733547252</v>
      </c>
      <c r="F413" s="52">
        <f t="shared" si="46"/>
        <v>3119400.916620214</v>
      </c>
    </row>
    <row r="414" spans="1:6" s="32" customFormat="1" x14ac:dyDescent="0.35">
      <c r="A414"/>
      <c r="B414" s="41">
        <v>413</v>
      </c>
      <c r="C414" s="43">
        <f t="shared" si="48"/>
        <v>11485.023733547252</v>
      </c>
      <c r="D414" s="42">
        <f>Simulador!$E$19</f>
        <v>2000</v>
      </c>
      <c r="E414" s="43">
        <f t="shared" si="45"/>
        <v>-9485.023733547252</v>
      </c>
      <c r="F414" s="52">
        <f t="shared" si="46"/>
        <v>3137905.1359226466</v>
      </c>
    </row>
    <row r="415" spans="1:6" s="32" customFormat="1" x14ac:dyDescent="0.35">
      <c r="A415"/>
      <c r="B415" s="41">
        <v>414</v>
      </c>
      <c r="C415" s="43">
        <f t="shared" si="48"/>
        <v>11485.023733547252</v>
      </c>
      <c r="D415" s="42">
        <f>Simulador!$E$19</f>
        <v>2000</v>
      </c>
      <c r="E415" s="43">
        <f t="shared" si="45"/>
        <v>-9485.023733547252</v>
      </c>
      <c r="F415" s="52">
        <f t="shared" si="46"/>
        <v>3156575.8931988012</v>
      </c>
    </row>
    <row r="416" spans="1:6" s="32" customFormat="1" x14ac:dyDescent="0.35">
      <c r="A416"/>
      <c r="B416" s="41">
        <v>415</v>
      </c>
      <c r="C416" s="43">
        <f t="shared" si="48"/>
        <v>11485.023733547252</v>
      </c>
      <c r="D416" s="42">
        <f>Simulador!$E$19</f>
        <v>2000</v>
      </c>
      <c r="E416" s="43">
        <f t="shared" si="45"/>
        <v>-9485.023733547252</v>
      </c>
      <c r="F416" s="52">
        <f t="shared" si="46"/>
        <v>3175414.6872904412</v>
      </c>
    </row>
    <row r="417" spans="1:6" s="32" customFormat="1" x14ac:dyDescent="0.35">
      <c r="A417"/>
      <c r="B417" s="41">
        <v>416</v>
      </c>
      <c r="C417" s="43">
        <f t="shared" si="48"/>
        <v>11485.023733547252</v>
      </c>
      <c r="D417" s="42">
        <f>Simulador!$E$19</f>
        <v>2000</v>
      </c>
      <c r="E417" s="43">
        <f t="shared" si="45"/>
        <v>-9485.023733547252</v>
      </c>
      <c r="F417" s="52">
        <f t="shared" si="46"/>
        <v>3194423.0305289058</v>
      </c>
    </row>
    <row r="418" spans="1:6" s="32" customFormat="1" x14ac:dyDescent="0.35">
      <c r="A418"/>
      <c r="B418" s="41">
        <v>417</v>
      </c>
      <c r="C418" s="43">
        <f t="shared" si="48"/>
        <v>11485.023733547252</v>
      </c>
      <c r="D418" s="42">
        <f>Simulador!$E$19</f>
        <v>2000</v>
      </c>
      <c r="E418" s="43">
        <f t="shared" si="45"/>
        <v>-9485.023733547252</v>
      </c>
      <c r="F418" s="52">
        <f t="shared" si="46"/>
        <v>3213602.4488565167</v>
      </c>
    </row>
    <row r="419" spans="1:6" s="32" customFormat="1" x14ac:dyDescent="0.35">
      <c r="A419"/>
      <c r="B419" s="41">
        <v>418</v>
      </c>
      <c r="C419" s="43">
        <f t="shared" si="48"/>
        <v>11485.023733547252</v>
      </c>
      <c r="D419" s="42">
        <f>Simulador!$E$19</f>
        <v>2000</v>
      </c>
      <c r="E419" s="43">
        <f t="shared" si="45"/>
        <v>-9485.023733547252</v>
      </c>
      <c r="F419" s="52">
        <f t="shared" si="46"/>
        <v>3232954.4819490761</v>
      </c>
    </row>
    <row r="420" spans="1:6" s="32" customFormat="1" x14ac:dyDescent="0.35">
      <c r="A420"/>
      <c r="B420" s="41">
        <v>419</v>
      </c>
      <c r="C420" s="43">
        <f t="shared" si="48"/>
        <v>11485.023733547252</v>
      </c>
      <c r="D420" s="42">
        <f>Simulador!$E$19</f>
        <v>2000</v>
      </c>
      <c r="E420" s="43">
        <f t="shared" si="45"/>
        <v>-9485.023733547252</v>
      </c>
      <c r="F420" s="52">
        <f t="shared" si="46"/>
        <v>3252480.6833394682</v>
      </c>
    </row>
    <row r="421" spans="1:6" s="32" customFormat="1" x14ac:dyDescent="0.35">
      <c r="A421"/>
      <c r="B421" s="41">
        <v>420</v>
      </c>
      <c r="C421" s="43">
        <f t="shared" si="48"/>
        <v>11485.023733547252</v>
      </c>
      <c r="D421" s="42">
        <f>Simulador!$E$19</f>
        <v>2000</v>
      </c>
      <c r="E421" s="43">
        <f t="shared" si="45"/>
        <v>-9485.023733547252</v>
      </c>
      <c r="F421" s="52">
        <f t="shared" si="46"/>
        <v>3272182.620542374</v>
      </c>
    </row>
  </sheetData>
  <sheetProtection algorithmName="SHA-512" hashValue="Fm1Fd+6ujnMrbxe+ZX6idFLe/4iAfSeC1R94LoYdGEJ3aluVD5YfLvDGQIy+MozCOzh5Cs/DtXfveUZsxqQ/9Q==" saltValue="oHcf6Gpw5r0mC2NNjaztLg==" spinCount="100000" sheet="1" objects="1" scenarios="1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AA883-AE86-434E-9088-D948A4489681}">
  <dimension ref="A1:XFC430"/>
  <sheetViews>
    <sheetView showGridLines="0" showZeros="0" zoomScaleNormal="100" workbookViewId="0">
      <pane ySplit="7" topLeftCell="A8" activePane="bottomLeft" state="frozen"/>
      <selection pane="bottomLeft" activeCell="J14" sqref="J14"/>
    </sheetView>
  </sheetViews>
  <sheetFormatPr defaultColWidth="9" defaultRowHeight="13" zeroHeight="1" x14ac:dyDescent="0.3"/>
  <cols>
    <col min="1" max="1" width="6.08984375" style="5" customWidth="1"/>
    <col min="2" max="2" width="8.453125" style="67" customWidth="1"/>
    <col min="3" max="3" width="15.6328125" style="67" customWidth="1"/>
    <col min="4" max="4" width="14.453125" style="67" customWidth="1"/>
    <col min="5" max="5" width="17.36328125" style="67" customWidth="1"/>
    <col min="6" max="6" width="16.36328125" style="67" customWidth="1"/>
    <col min="7" max="7" width="17.90625" style="67" customWidth="1"/>
    <col min="8" max="8" width="17" style="67" customWidth="1"/>
    <col min="9" max="9" width="7" style="4" customWidth="1"/>
    <col min="10" max="10" width="20.6328125" style="3" customWidth="1"/>
    <col min="11" max="11" width="18.90625" style="3" customWidth="1"/>
    <col min="12" max="16377" width="9" style="3"/>
    <col min="16378" max="16382" width="9" style="3" customWidth="1"/>
    <col min="16383" max="16383" width="5.90625" style="3" customWidth="1"/>
    <col min="16384" max="16384" width="21.90625" style="3" hidden="1" customWidth="1"/>
  </cols>
  <sheetData>
    <row r="1" spans="2:12" ht="18.75" customHeight="1" x14ac:dyDescent="0.35">
      <c r="B1" s="58"/>
      <c r="C1" s="44"/>
      <c r="D1" s="71" t="str">
        <f>IF(B5=0,"Informe o Valor Financiado!",IF(OR(D5=0,D5&gt;421),"Prazo Inválido!",IF(E5=0,"Informe a Taxa Anual do Financiamento!","")))</f>
        <v/>
      </c>
      <c r="E1" s="71"/>
      <c r="F1" s="71"/>
      <c r="G1" s="71"/>
      <c r="H1" s="33" t="s">
        <v>22</v>
      </c>
      <c r="I1" s="3"/>
      <c r="L1"/>
    </row>
    <row r="2" spans="2:12" ht="3" customHeight="1" x14ac:dyDescent="0.3">
      <c r="B2" s="58"/>
      <c r="C2" s="58"/>
      <c r="D2" s="58"/>
      <c r="E2" s="58"/>
      <c r="F2" s="58"/>
      <c r="G2" s="58"/>
      <c r="H2" s="58"/>
      <c r="I2" s="5"/>
    </row>
    <row r="3" spans="2:12" ht="12.75" customHeight="1" x14ac:dyDescent="0.3">
      <c r="B3" s="59"/>
      <c r="C3" s="60"/>
      <c r="D3" s="12"/>
      <c r="E3" s="72"/>
      <c r="F3" s="72"/>
      <c r="G3" s="70"/>
      <c r="H3" s="70"/>
      <c r="I3" s="5"/>
    </row>
    <row r="4" spans="2:12" ht="12.75" customHeight="1" x14ac:dyDescent="0.3">
      <c r="B4" s="53" t="s">
        <v>37</v>
      </c>
      <c r="C4" s="53"/>
      <c r="D4" s="53" t="s">
        <v>16</v>
      </c>
      <c r="E4" s="53" t="s">
        <v>36</v>
      </c>
      <c r="F4" s="53" t="s">
        <v>35</v>
      </c>
      <c r="G4" s="53" t="s">
        <v>34</v>
      </c>
      <c r="H4" s="53" t="s">
        <v>33</v>
      </c>
      <c r="I4" s="5"/>
      <c r="J4" s="33" t="s">
        <v>32</v>
      </c>
      <c r="K4" s="36">
        <f>D430</f>
        <v>51765.885797692783</v>
      </c>
    </row>
    <row r="5" spans="2:12" ht="12.75" customHeight="1" x14ac:dyDescent="0.3">
      <c r="B5" s="73">
        <f>Simulador!E30</f>
        <v>120000</v>
      </c>
      <c r="C5" s="73"/>
      <c r="D5" s="54">
        <f>Simulador!E17</f>
        <v>120</v>
      </c>
      <c r="E5" s="55">
        <f>Simulador!E15</f>
        <v>8.8999999999999996E-2</v>
      </c>
      <c r="F5" s="56">
        <f>(1+E5)^(1/12)-1</f>
        <v>7.1302872999576827E-3</v>
      </c>
      <c r="G5" s="57">
        <f>IF(D5&gt;0,ROUNDUP(G8,0),0)</f>
        <v>1856</v>
      </c>
      <c r="H5" s="57">
        <f>ROUNDUP(G5/0.25,-2)</f>
        <v>7500</v>
      </c>
      <c r="I5" s="5"/>
      <c r="J5" s="33" t="s">
        <v>31</v>
      </c>
      <c r="K5" s="36">
        <f>F430</f>
        <v>120000</v>
      </c>
    </row>
    <row r="6" spans="2:12" ht="14.25" customHeight="1" x14ac:dyDescent="0.3">
      <c r="B6" s="61"/>
      <c r="C6" s="59"/>
      <c r="D6" s="59"/>
      <c r="E6" s="59"/>
      <c r="F6" s="59"/>
      <c r="G6" s="59"/>
      <c r="H6" s="62"/>
      <c r="I6" s="11"/>
      <c r="J6" s="33" t="s">
        <v>30</v>
      </c>
      <c r="K6" s="36">
        <f>G430</f>
        <v>171765.88579769278</v>
      </c>
    </row>
    <row r="7" spans="2:12" ht="15" customHeight="1" x14ac:dyDescent="0.3">
      <c r="B7" s="33" t="s">
        <v>29</v>
      </c>
      <c r="C7" s="33" t="s">
        <v>28</v>
      </c>
      <c r="D7" s="33" t="s">
        <v>27</v>
      </c>
      <c r="E7" s="33" t="s">
        <v>26</v>
      </c>
      <c r="F7" s="33" t="s">
        <v>25</v>
      </c>
      <c r="G7" s="33" t="s">
        <v>24</v>
      </c>
      <c r="H7" s="33" t="s">
        <v>23</v>
      </c>
      <c r="I7" s="5"/>
    </row>
    <row r="8" spans="2:12" ht="14.25" customHeight="1" x14ac:dyDescent="0.3">
      <c r="B8" s="63">
        <f>IF(J8&gt;0,1,0)</f>
        <v>1</v>
      </c>
      <c r="C8" s="64">
        <f>IF(B8&gt;0,B5,0)</f>
        <v>120000</v>
      </c>
      <c r="D8" s="64">
        <f t="shared" ref="D8:D71" si="0">IF(B8&gt;0,C8*$F$5,0)</f>
        <v>855.6344759949219</v>
      </c>
      <c r="E8" s="64">
        <f t="shared" ref="E8:E71" si="1">IF(B8&gt;0,C8+D8,0)</f>
        <v>120855.63447599493</v>
      </c>
      <c r="F8" s="64">
        <f>IF($D$5&gt;0,$B$5/$D$5,0)</f>
        <v>1000</v>
      </c>
      <c r="G8" s="64">
        <f t="shared" ref="G8:G71" si="2">IF(B8&gt;0,D8+F8,0)</f>
        <v>1855.634475994922</v>
      </c>
      <c r="H8" s="64">
        <f t="shared" ref="H8:H71" si="3">IF(B8&gt;0,E8-G8,0)</f>
        <v>119000</v>
      </c>
      <c r="I8" s="5"/>
      <c r="J8" s="10">
        <f>IF(AND(B5&gt;0,D5&gt;0,D5&lt;421,E5&gt;0),1,0)</f>
        <v>1</v>
      </c>
    </row>
    <row r="9" spans="2:12" ht="14.25" customHeight="1" x14ac:dyDescent="0.3">
      <c r="B9" s="63">
        <f t="shared" ref="B9:B72" si="4">IF(AND(B8&gt;0,B8&lt;D$5),B8+1,0)</f>
        <v>2</v>
      </c>
      <c r="C9" s="64">
        <f>IF(B9&gt;0,H8,0)</f>
        <v>119000</v>
      </c>
      <c r="D9" s="64">
        <f t="shared" si="0"/>
        <v>848.50418869496423</v>
      </c>
      <c r="E9" s="64">
        <f t="shared" si="1"/>
        <v>119848.50418869496</v>
      </c>
      <c r="F9" s="64">
        <f t="shared" ref="F9:F72" si="5">IF(B9&gt;0,$F$8,0)</f>
        <v>1000</v>
      </c>
      <c r="G9" s="64">
        <f>IF(B9&gt;0,D9+F9,0)</f>
        <v>1848.5041886949643</v>
      </c>
      <c r="H9" s="64">
        <f t="shared" si="3"/>
        <v>118000</v>
      </c>
      <c r="I9" s="5"/>
      <c r="J9" s="9"/>
      <c r="K9" s="9"/>
    </row>
    <row r="10" spans="2:12" ht="14.25" customHeight="1" x14ac:dyDescent="0.3">
      <c r="B10" s="63">
        <f t="shared" si="4"/>
        <v>3</v>
      </c>
      <c r="C10" s="64">
        <f t="shared" ref="C10:C72" si="6">IF(B10&gt;0,H9,0)</f>
        <v>118000</v>
      </c>
      <c r="D10" s="64">
        <f t="shared" si="0"/>
        <v>841.37390139500656</v>
      </c>
      <c r="E10" s="64">
        <f t="shared" si="1"/>
        <v>118841.37390139501</v>
      </c>
      <c r="F10" s="64">
        <f t="shared" si="5"/>
        <v>1000</v>
      </c>
      <c r="G10" s="64">
        <f t="shared" si="2"/>
        <v>1841.3739013950067</v>
      </c>
      <c r="H10" s="64">
        <f t="shared" si="3"/>
        <v>117000</v>
      </c>
      <c r="I10" s="5"/>
      <c r="J10" s="9"/>
      <c r="K10" s="9"/>
    </row>
    <row r="11" spans="2:12" ht="14.25" customHeight="1" x14ac:dyDescent="0.3">
      <c r="B11" s="65">
        <f t="shared" si="4"/>
        <v>4</v>
      </c>
      <c r="C11" s="66">
        <f t="shared" si="6"/>
        <v>117000</v>
      </c>
      <c r="D11" s="66">
        <f t="shared" si="0"/>
        <v>834.24361409504888</v>
      </c>
      <c r="E11" s="66">
        <f t="shared" si="1"/>
        <v>117834.24361409504</v>
      </c>
      <c r="F11" s="64">
        <f t="shared" si="5"/>
        <v>1000</v>
      </c>
      <c r="G11" s="64">
        <f t="shared" si="2"/>
        <v>1834.243614095049</v>
      </c>
      <c r="H11" s="66">
        <f t="shared" si="3"/>
        <v>116000</v>
      </c>
      <c r="I11" s="5"/>
      <c r="J11" s="9"/>
      <c r="K11" s="9"/>
    </row>
    <row r="12" spans="2:12" ht="14.25" customHeight="1" x14ac:dyDescent="0.3">
      <c r="B12" s="65">
        <f t="shared" si="4"/>
        <v>5</v>
      </c>
      <c r="C12" s="66">
        <f t="shared" si="6"/>
        <v>116000</v>
      </c>
      <c r="D12" s="66">
        <f t="shared" si="0"/>
        <v>827.11332679509121</v>
      </c>
      <c r="E12" s="66">
        <f t="shared" si="1"/>
        <v>116827.11332679509</v>
      </c>
      <c r="F12" s="64">
        <f t="shared" si="5"/>
        <v>1000</v>
      </c>
      <c r="G12" s="64">
        <f t="shared" si="2"/>
        <v>1827.1133267950913</v>
      </c>
      <c r="H12" s="66">
        <f t="shared" si="3"/>
        <v>115000</v>
      </c>
      <c r="I12" s="5"/>
      <c r="J12" s="9"/>
      <c r="K12" s="8"/>
    </row>
    <row r="13" spans="2:12" ht="14.25" customHeight="1" x14ac:dyDescent="0.3">
      <c r="B13" s="65">
        <f t="shared" si="4"/>
        <v>6</v>
      </c>
      <c r="C13" s="66">
        <f t="shared" si="6"/>
        <v>115000</v>
      </c>
      <c r="D13" s="66">
        <f t="shared" si="0"/>
        <v>819.98303949513354</v>
      </c>
      <c r="E13" s="66">
        <f t="shared" si="1"/>
        <v>115819.98303949513</v>
      </c>
      <c r="F13" s="64">
        <f t="shared" si="5"/>
        <v>1000</v>
      </c>
      <c r="G13" s="64">
        <f t="shared" si="2"/>
        <v>1819.9830394951337</v>
      </c>
      <c r="H13" s="66">
        <f t="shared" si="3"/>
        <v>114000</v>
      </c>
      <c r="I13" s="5"/>
      <c r="J13" s="9"/>
      <c r="K13" s="8"/>
    </row>
    <row r="14" spans="2:12" ht="14.25" customHeight="1" x14ac:dyDescent="0.3">
      <c r="B14" s="63">
        <f t="shared" si="4"/>
        <v>7</v>
      </c>
      <c r="C14" s="64">
        <f t="shared" si="6"/>
        <v>114000</v>
      </c>
      <c r="D14" s="64">
        <f t="shared" si="0"/>
        <v>812.85275219517587</v>
      </c>
      <c r="E14" s="64">
        <f t="shared" si="1"/>
        <v>114812.85275219518</v>
      </c>
      <c r="F14" s="64">
        <f t="shared" si="5"/>
        <v>1000</v>
      </c>
      <c r="G14" s="64">
        <f t="shared" si="2"/>
        <v>1812.852752195176</v>
      </c>
      <c r="H14" s="64">
        <f t="shared" si="3"/>
        <v>113000</v>
      </c>
      <c r="I14" s="5"/>
      <c r="J14" s="9"/>
      <c r="K14" s="8"/>
    </row>
    <row r="15" spans="2:12" ht="14.25" customHeight="1" x14ac:dyDescent="0.3">
      <c r="B15" s="63">
        <f t="shared" si="4"/>
        <v>8</v>
      </c>
      <c r="C15" s="64">
        <f t="shared" si="6"/>
        <v>113000</v>
      </c>
      <c r="D15" s="64">
        <f t="shared" si="0"/>
        <v>805.7224648952182</v>
      </c>
      <c r="E15" s="64">
        <f t="shared" si="1"/>
        <v>113805.72246489523</v>
      </c>
      <c r="F15" s="64">
        <f t="shared" si="5"/>
        <v>1000</v>
      </c>
      <c r="G15" s="64">
        <f t="shared" si="2"/>
        <v>1805.7224648952183</v>
      </c>
      <c r="H15" s="64">
        <f t="shared" si="3"/>
        <v>112000</v>
      </c>
      <c r="I15" s="5"/>
      <c r="J15" s="9"/>
      <c r="K15" s="8"/>
    </row>
    <row r="16" spans="2:12" ht="14.25" customHeight="1" x14ac:dyDescent="0.3">
      <c r="B16" s="63">
        <f t="shared" si="4"/>
        <v>9</v>
      </c>
      <c r="C16" s="64">
        <f t="shared" si="6"/>
        <v>112000</v>
      </c>
      <c r="D16" s="64">
        <f t="shared" si="0"/>
        <v>798.59217759526041</v>
      </c>
      <c r="E16" s="64">
        <f t="shared" si="1"/>
        <v>112798.59217759526</v>
      </c>
      <c r="F16" s="64">
        <f t="shared" si="5"/>
        <v>1000</v>
      </c>
      <c r="G16" s="64">
        <f t="shared" si="2"/>
        <v>1798.5921775952604</v>
      </c>
      <c r="H16" s="64">
        <f t="shared" si="3"/>
        <v>111000</v>
      </c>
      <c r="I16" s="5"/>
      <c r="J16" s="9"/>
      <c r="K16" s="8"/>
    </row>
    <row r="17" spans="2:11" ht="14.25" customHeight="1" x14ac:dyDescent="0.3">
      <c r="B17" s="65">
        <f t="shared" si="4"/>
        <v>10</v>
      </c>
      <c r="C17" s="66">
        <f t="shared" si="6"/>
        <v>111000</v>
      </c>
      <c r="D17" s="66">
        <f t="shared" si="0"/>
        <v>791.46189029530274</v>
      </c>
      <c r="E17" s="66">
        <f t="shared" si="1"/>
        <v>111791.46189029531</v>
      </c>
      <c r="F17" s="64">
        <f t="shared" si="5"/>
        <v>1000</v>
      </c>
      <c r="G17" s="64">
        <f t="shared" si="2"/>
        <v>1791.4618902953027</v>
      </c>
      <c r="H17" s="66">
        <f t="shared" si="3"/>
        <v>110000</v>
      </c>
      <c r="I17" s="5"/>
      <c r="J17" s="9"/>
      <c r="K17" s="8"/>
    </row>
    <row r="18" spans="2:11" ht="14.25" customHeight="1" x14ac:dyDescent="0.3">
      <c r="B18" s="65">
        <f t="shared" si="4"/>
        <v>11</v>
      </c>
      <c r="C18" s="66">
        <f t="shared" si="6"/>
        <v>110000</v>
      </c>
      <c r="D18" s="66">
        <f t="shared" si="0"/>
        <v>784.33160299534507</v>
      </c>
      <c r="E18" s="66">
        <f t="shared" si="1"/>
        <v>110784.33160299534</v>
      </c>
      <c r="F18" s="64">
        <f t="shared" si="5"/>
        <v>1000</v>
      </c>
      <c r="G18" s="64">
        <f t="shared" si="2"/>
        <v>1784.3316029953451</v>
      </c>
      <c r="H18" s="66">
        <f t="shared" si="3"/>
        <v>109000</v>
      </c>
      <c r="I18" s="5"/>
      <c r="K18" s="8"/>
    </row>
    <row r="19" spans="2:11" ht="14.25" customHeight="1" x14ac:dyDescent="0.3">
      <c r="B19" s="65">
        <f t="shared" si="4"/>
        <v>12</v>
      </c>
      <c r="C19" s="66">
        <f t="shared" si="6"/>
        <v>109000</v>
      </c>
      <c r="D19" s="66">
        <f t="shared" si="0"/>
        <v>777.20131569538739</v>
      </c>
      <c r="E19" s="66">
        <f t="shared" si="1"/>
        <v>109777.20131569539</v>
      </c>
      <c r="F19" s="64">
        <f t="shared" si="5"/>
        <v>1000</v>
      </c>
      <c r="G19" s="64">
        <f t="shared" si="2"/>
        <v>1777.2013156953874</v>
      </c>
      <c r="H19" s="66">
        <f t="shared" si="3"/>
        <v>108000</v>
      </c>
      <c r="I19" s="5"/>
      <c r="K19" s="8"/>
    </row>
    <row r="20" spans="2:11" ht="14.25" customHeight="1" x14ac:dyDescent="0.3">
      <c r="B20" s="63">
        <f t="shared" si="4"/>
        <v>13</v>
      </c>
      <c r="C20" s="64">
        <f t="shared" si="6"/>
        <v>108000</v>
      </c>
      <c r="D20" s="64">
        <f t="shared" si="0"/>
        <v>770.07102839542972</v>
      </c>
      <c r="E20" s="64">
        <f t="shared" si="1"/>
        <v>108770.07102839542</v>
      </c>
      <c r="F20" s="64">
        <f t="shared" si="5"/>
        <v>1000</v>
      </c>
      <c r="G20" s="64">
        <f t="shared" si="2"/>
        <v>1770.0710283954297</v>
      </c>
      <c r="H20" s="64">
        <f t="shared" si="3"/>
        <v>107000</v>
      </c>
      <c r="I20" s="5"/>
      <c r="K20" s="8"/>
    </row>
    <row r="21" spans="2:11" ht="14.25" customHeight="1" x14ac:dyDescent="0.3">
      <c r="B21" s="63">
        <f t="shared" si="4"/>
        <v>14</v>
      </c>
      <c r="C21" s="64">
        <f t="shared" si="6"/>
        <v>107000</v>
      </c>
      <c r="D21" s="64">
        <f t="shared" si="0"/>
        <v>762.94074109547205</v>
      </c>
      <c r="E21" s="64">
        <f t="shared" si="1"/>
        <v>107762.94074109547</v>
      </c>
      <c r="F21" s="64">
        <f t="shared" si="5"/>
        <v>1000</v>
      </c>
      <c r="G21" s="64">
        <f t="shared" si="2"/>
        <v>1762.940741095472</v>
      </c>
      <c r="H21" s="64">
        <f t="shared" si="3"/>
        <v>106000</v>
      </c>
      <c r="I21" s="5"/>
    </row>
    <row r="22" spans="2:11" ht="14.25" customHeight="1" x14ac:dyDescent="0.3">
      <c r="B22" s="63">
        <f t="shared" si="4"/>
        <v>15</v>
      </c>
      <c r="C22" s="64">
        <f t="shared" si="6"/>
        <v>106000</v>
      </c>
      <c r="D22" s="64">
        <f t="shared" si="0"/>
        <v>755.81045379551438</v>
      </c>
      <c r="E22" s="64">
        <f t="shared" si="1"/>
        <v>106755.81045379551</v>
      </c>
      <c r="F22" s="64">
        <f t="shared" si="5"/>
        <v>1000</v>
      </c>
      <c r="G22" s="64">
        <f t="shared" si="2"/>
        <v>1755.8104537955144</v>
      </c>
      <c r="H22" s="64">
        <f t="shared" si="3"/>
        <v>105000</v>
      </c>
      <c r="I22" s="5"/>
    </row>
    <row r="23" spans="2:11" ht="14.25" customHeight="1" x14ac:dyDescent="0.3">
      <c r="B23" s="65">
        <f t="shared" si="4"/>
        <v>16</v>
      </c>
      <c r="C23" s="66">
        <f t="shared" si="6"/>
        <v>105000</v>
      </c>
      <c r="D23" s="66">
        <f t="shared" si="0"/>
        <v>748.6801664955567</v>
      </c>
      <c r="E23" s="66">
        <f t="shared" si="1"/>
        <v>105748.68016649556</v>
      </c>
      <c r="F23" s="64">
        <f t="shared" si="5"/>
        <v>1000</v>
      </c>
      <c r="G23" s="64">
        <f t="shared" si="2"/>
        <v>1748.6801664955567</v>
      </c>
      <c r="H23" s="66">
        <f t="shared" si="3"/>
        <v>104000</v>
      </c>
      <c r="I23" s="5"/>
    </row>
    <row r="24" spans="2:11" ht="14.25" customHeight="1" x14ac:dyDescent="0.3">
      <c r="B24" s="65">
        <f t="shared" si="4"/>
        <v>17</v>
      </c>
      <c r="C24" s="66">
        <f t="shared" si="6"/>
        <v>104000</v>
      </c>
      <c r="D24" s="66">
        <f t="shared" si="0"/>
        <v>741.54987919559903</v>
      </c>
      <c r="E24" s="66">
        <f t="shared" si="1"/>
        <v>104741.54987919561</v>
      </c>
      <c r="F24" s="64">
        <f t="shared" si="5"/>
        <v>1000</v>
      </c>
      <c r="G24" s="64">
        <f t="shared" si="2"/>
        <v>1741.549879195599</v>
      </c>
      <c r="H24" s="66">
        <f t="shared" si="3"/>
        <v>103000</v>
      </c>
      <c r="I24" s="5"/>
    </row>
    <row r="25" spans="2:11" ht="14.25" customHeight="1" x14ac:dyDescent="0.3">
      <c r="B25" s="65">
        <f t="shared" si="4"/>
        <v>18</v>
      </c>
      <c r="C25" s="66">
        <f t="shared" si="6"/>
        <v>103000</v>
      </c>
      <c r="D25" s="66">
        <f t="shared" si="0"/>
        <v>734.41959189564136</v>
      </c>
      <c r="E25" s="66">
        <f t="shared" si="1"/>
        <v>103734.41959189564</v>
      </c>
      <c r="F25" s="64">
        <f t="shared" si="5"/>
        <v>1000</v>
      </c>
      <c r="G25" s="64">
        <f t="shared" si="2"/>
        <v>1734.4195918956414</v>
      </c>
      <c r="H25" s="66">
        <f t="shared" si="3"/>
        <v>102000</v>
      </c>
      <c r="I25" s="5"/>
    </row>
    <row r="26" spans="2:11" ht="14.25" customHeight="1" x14ac:dyDescent="0.3">
      <c r="B26" s="63">
        <f t="shared" si="4"/>
        <v>19</v>
      </c>
      <c r="C26" s="64">
        <f t="shared" si="6"/>
        <v>102000</v>
      </c>
      <c r="D26" s="64">
        <f t="shared" si="0"/>
        <v>727.28930459568369</v>
      </c>
      <c r="E26" s="64">
        <f t="shared" si="1"/>
        <v>102727.28930459569</v>
      </c>
      <c r="F26" s="64">
        <f t="shared" si="5"/>
        <v>1000</v>
      </c>
      <c r="G26" s="64">
        <f t="shared" si="2"/>
        <v>1727.2893045956837</v>
      </c>
      <c r="H26" s="64">
        <f t="shared" si="3"/>
        <v>101000</v>
      </c>
      <c r="I26" s="5"/>
    </row>
    <row r="27" spans="2:11" ht="14.25" customHeight="1" x14ac:dyDescent="0.3">
      <c r="B27" s="63">
        <f t="shared" si="4"/>
        <v>20</v>
      </c>
      <c r="C27" s="64">
        <f t="shared" si="6"/>
        <v>101000</v>
      </c>
      <c r="D27" s="64">
        <f t="shared" si="0"/>
        <v>720.1590172957259</v>
      </c>
      <c r="E27" s="64">
        <f t="shared" si="1"/>
        <v>101720.15901729572</v>
      </c>
      <c r="F27" s="64">
        <f t="shared" si="5"/>
        <v>1000</v>
      </c>
      <c r="G27" s="64">
        <f t="shared" si="2"/>
        <v>1720.1590172957258</v>
      </c>
      <c r="H27" s="64">
        <f t="shared" si="3"/>
        <v>100000</v>
      </c>
      <c r="I27" s="5"/>
    </row>
    <row r="28" spans="2:11" ht="14.25" customHeight="1" x14ac:dyDescent="0.4">
      <c r="B28" s="63">
        <f t="shared" si="4"/>
        <v>21</v>
      </c>
      <c r="C28" s="64">
        <f t="shared" si="6"/>
        <v>100000</v>
      </c>
      <c r="D28" s="64">
        <f t="shared" si="0"/>
        <v>713.02872999576823</v>
      </c>
      <c r="E28" s="64">
        <f t="shared" si="1"/>
        <v>100713.02872999577</v>
      </c>
      <c r="F28" s="64">
        <f t="shared" si="5"/>
        <v>1000</v>
      </c>
      <c r="G28" s="64">
        <f t="shared" si="2"/>
        <v>1713.0287299957681</v>
      </c>
      <c r="H28" s="64">
        <f t="shared" si="3"/>
        <v>99000</v>
      </c>
      <c r="I28" s="5"/>
      <c r="J28" s="7"/>
    </row>
    <row r="29" spans="2:11" ht="14.25" customHeight="1" x14ac:dyDescent="0.3">
      <c r="B29" s="65">
        <f t="shared" si="4"/>
        <v>22</v>
      </c>
      <c r="C29" s="66">
        <f t="shared" si="6"/>
        <v>99000</v>
      </c>
      <c r="D29" s="66">
        <f t="shared" si="0"/>
        <v>705.89844269581056</v>
      </c>
      <c r="E29" s="66">
        <f t="shared" si="1"/>
        <v>99705.898442695805</v>
      </c>
      <c r="F29" s="64">
        <f t="shared" si="5"/>
        <v>1000</v>
      </c>
      <c r="G29" s="64">
        <f t="shared" si="2"/>
        <v>1705.8984426958104</v>
      </c>
      <c r="H29" s="66">
        <f t="shared" si="3"/>
        <v>98000</v>
      </c>
      <c r="I29" s="5"/>
    </row>
    <row r="30" spans="2:11" ht="14.25" customHeight="1" x14ac:dyDescent="0.3">
      <c r="B30" s="65">
        <f t="shared" si="4"/>
        <v>23</v>
      </c>
      <c r="C30" s="66">
        <f t="shared" si="6"/>
        <v>98000</v>
      </c>
      <c r="D30" s="66">
        <f t="shared" si="0"/>
        <v>698.76815539585289</v>
      </c>
      <c r="E30" s="66">
        <f t="shared" si="1"/>
        <v>98698.768155395854</v>
      </c>
      <c r="F30" s="64">
        <f t="shared" si="5"/>
        <v>1000</v>
      </c>
      <c r="G30" s="64">
        <f t="shared" si="2"/>
        <v>1698.7681553958528</v>
      </c>
      <c r="H30" s="66">
        <f t="shared" si="3"/>
        <v>97000</v>
      </c>
      <c r="I30" s="5"/>
    </row>
    <row r="31" spans="2:11" ht="14.25" customHeight="1" x14ac:dyDescent="0.3">
      <c r="B31" s="65">
        <f t="shared" si="4"/>
        <v>24</v>
      </c>
      <c r="C31" s="66">
        <f t="shared" si="6"/>
        <v>97000</v>
      </c>
      <c r="D31" s="66">
        <f t="shared" si="0"/>
        <v>691.63786809589521</v>
      </c>
      <c r="E31" s="66">
        <f t="shared" si="1"/>
        <v>97691.637868095902</v>
      </c>
      <c r="F31" s="64">
        <f t="shared" si="5"/>
        <v>1000</v>
      </c>
      <c r="G31" s="64">
        <f t="shared" si="2"/>
        <v>1691.6378680958951</v>
      </c>
      <c r="H31" s="66">
        <f t="shared" si="3"/>
        <v>96000</v>
      </c>
      <c r="I31" s="5"/>
    </row>
    <row r="32" spans="2:11" ht="14.25" customHeight="1" x14ac:dyDescent="0.3">
      <c r="B32" s="63">
        <f t="shared" si="4"/>
        <v>25</v>
      </c>
      <c r="C32" s="64">
        <f t="shared" si="6"/>
        <v>96000</v>
      </c>
      <c r="D32" s="64">
        <f t="shared" si="0"/>
        <v>684.50758079593754</v>
      </c>
      <c r="E32" s="64">
        <f t="shared" si="1"/>
        <v>96684.507580795937</v>
      </c>
      <c r="F32" s="64">
        <f t="shared" si="5"/>
        <v>1000</v>
      </c>
      <c r="G32" s="64">
        <f t="shared" si="2"/>
        <v>1684.5075807959374</v>
      </c>
      <c r="H32" s="64">
        <f t="shared" si="3"/>
        <v>95000</v>
      </c>
      <c r="I32" s="5"/>
    </row>
    <row r="33" spans="2:10" ht="14.25" customHeight="1" x14ac:dyDescent="0.3">
      <c r="B33" s="63">
        <f t="shared" si="4"/>
        <v>26</v>
      </c>
      <c r="C33" s="64">
        <f t="shared" si="6"/>
        <v>95000</v>
      </c>
      <c r="D33" s="64">
        <f t="shared" si="0"/>
        <v>677.37729349597987</v>
      </c>
      <c r="E33" s="64">
        <f t="shared" si="1"/>
        <v>95677.377293495985</v>
      </c>
      <c r="F33" s="64">
        <f t="shared" si="5"/>
        <v>1000</v>
      </c>
      <c r="G33" s="64">
        <f t="shared" si="2"/>
        <v>1677.3772934959798</v>
      </c>
      <c r="H33" s="64">
        <f t="shared" si="3"/>
        <v>94000</v>
      </c>
      <c r="I33" s="5"/>
    </row>
    <row r="34" spans="2:10" ht="14.25" customHeight="1" x14ac:dyDescent="0.3">
      <c r="B34" s="63">
        <f t="shared" si="4"/>
        <v>27</v>
      </c>
      <c r="C34" s="64">
        <f t="shared" si="6"/>
        <v>94000</v>
      </c>
      <c r="D34" s="64">
        <f t="shared" si="0"/>
        <v>670.2470061960222</v>
      </c>
      <c r="E34" s="64">
        <f t="shared" si="1"/>
        <v>94670.247006196019</v>
      </c>
      <c r="F34" s="64">
        <f t="shared" si="5"/>
        <v>1000</v>
      </c>
      <c r="G34" s="64">
        <f t="shared" si="2"/>
        <v>1670.2470061960221</v>
      </c>
      <c r="H34" s="64">
        <f t="shared" si="3"/>
        <v>93000</v>
      </c>
      <c r="I34" s="5"/>
    </row>
    <row r="35" spans="2:10" ht="14.25" customHeight="1" x14ac:dyDescent="0.3">
      <c r="B35" s="65">
        <f t="shared" si="4"/>
        <v>28</v>
      </c>
      <c r="C35" s="66">
        <f t="shared" si="6"/>
        <v>93000</v>
      </c>
      <c r="D35" s="66">
        <f t="shared" si="0"/>
        <v>663.11671889606453</v>
      </c>
      <c r="E35" s="66">
        <f t="shared" si="1"/>
        <v>93663.116718896068</v>
      </c>
      <c r="F35" s="64">
        <f t="shared" si="5"/>
        <v>1000</v>
      </c>
      <c r="G35" s="64">
        <f t="shared" si="2"/>
        <v>1663.1167188960644</v>
      </c>
      <c r="H35" s="66">
        <f t="shared" si="3"/>
        <v>92000</v>
      </c>
      <c r="I35" s="5"/>
    </row>
    <row r="36" spans="2:10" ht="14.25" customHeight="1" x14ac:dyDescent="0.3">
      <c r="B36" s="65">
        <f t="shared" si="4"/>
        <v>29</v>
      </c>
      <c r="C36" s="66">
        <f t="shared" si="6"/>
        <v>92000</v>
      </c>
      <c r="D36" s="66">
        <f t="shared" si="0"/>
        <v>655.98643159610685</v>
      </c>
      <c r="E36" s="66">
        <f t="shared" si="1"/>
        <v>92655.986431596102</v>
      </c>
      <c r="F36" s="64">
        <f t="shared" si="5"/>
        <v>1000</v>
      </c>
      <c r="G36" s="64">
        <f t="shared" si="2"/>
        <v>1655.9864315961067</v>
      </c>
      <c r="H36" s="66">
        <f t="shared" si="3"/>
        <v>91000</v>
      </c>
      <c r="I36" s="5"/>
    </row>
    <row r="37" spans="2:10" ht="14.25" customHeight="1" x14ac:dyDescent="0.3">
      <c r="B37" s="65">
        <f t="shared" si="4"/>
        <v>30</v>
      </c>
      <c r="C37" s="66">
        <f t="shared" si="6"/>
        <v>91000</v>
      </c>
      <c r="D37" s="66">
        <f t="shared" si="0"/>
        <v>648.85614429614918</v>
      </c>
      <c r="E37" s="66">
        <f t="shared" si="1"/>
        <v>91648.856144296151</v>
      </c>
      <c r="F37" s="64">
        <f t="shared" si="5"/>
        <v>1000</v>
      </c>
      <c r="G37" s="64">
        <f t="shared" si="2"/>
        <v>1648.8561442961491</v>
      </c>
      <c r="H37" s="66">
        <f t="shared" si="3"/>
        <v>90000</v>
      </c>
      <c r="I37" s="5"/>
    </row>
    <row r="38" spans="2:10" ht="14.25" customHeight="1" x14ac:dyDescent="0.3">
      <c r="B38" s="63">
        <f t="shared" si="4"/>
        <v>31</v>
      </c>
      <c r="C38" s="64">
        <f t="shared" si="6"/>
        <v>90000</v>
      </c>
      <c r="D38" s="64">
        <f t="shared" si="0"/>
        <v>641.7258569961914</v>
      </c>
      <c r="E38" s="64">
        <f t="shared" si="1"/>
        <v>90641.725856996185</v>
      </c>
      <c r="F38" s="64">
        <f t="shared" si="5"/>
        <v>1000</v>
      </c>
      <c r="G38" s="64">
        <f t="shared" si="2"/>
        <v>1641.7258569961914</v>
      </c>
      <c r="H38" s="64">
        <f t="shared" si="3"/>
        <v>89000</v>
      </c>
      <c r="I38" s="5"/>
    </row>
    <row r="39" spans="2:10" ht="14.25" customHeight="1" x14ac:dyDescent="0.3">
      <c r="B39" s="63">
        <f t="shared" si="4"/>
        <v>32</v>
      </c>
      <c r="C39" s="64">
        <f t="shared" si="6"/>
        <v>89000</v>
      </c>
      <c r="D39" s="64">
        <f t="shared" si="0"/>
        <v>634.59556969623372</v>
      </c>
      <c r="E39" s="64">
        <f t="shared" si="1"/>
        <v>89634.595569696234</v>
      </c>
      <c r="F39" s="64">
        <f t="shared" si="5"/>
        <v>1000</v>
      </c>
      <c r="G39" s="64">
        <f t="shared" si="2"/>
        <v>1634.5955696962337</v>
      </c>
      <c r="H39" s="64">
        <f t="shared" si="3"/>
        <v>88000</v>
      </c>
      <c r="I39" s="5"/>
    </row>
    <row r="40" spans="2:10" ht="14.25" customHeight="1" x14ac:dyDescent="0.3">
      <c r="B40" s="63">
        <f t="shared" si="4"/>
        <v>33</v>
      </c>
      <c r="C40" s="64">
        <f t="shared" si="6"/>
        <v>88000</v>
      </c>
      <c r="D40" s="64">
        <f t="shared" si="0"/>
        <v>627.46528239627605</v>
      </c>
      <c r="E40" s="64">
        <f t="shared" si="1"/>
        <v>88627.465282396282</v>
      </c>
      <c r="F40" s="64">
        <f t="shared" si="5"/>
        <v>1000</v>
      </c>
      <c r="G40" s="64">
        <f t="shared" si="2"/>
        <v>1627.4652823962761</v>
      </c>
      <c r="H40" s="64">
        <f t="shared" si="3"/>
        <v>87000</v>
      </c>
      <c r="I40" s="5"/>
    </row>
    <row r="41" spans="2:10" ht="14.25" customHeight="1" x14ac:dyDescent="0.3">
      <c r="B41" s="65">
        <f t="shared" si="4"/>
        <v>34</v>
      </c>
      <c r="C41" s="66">
        <f t="shared" si="6"/>
        <v>87000</v>
      </c>
      <c r="D41" s="66">
        <f t="shared" si="0"/>
        <v>620.33499509631838</v>
      </c>
      <c r="E41" s="66">
        <f t="shared" si="1"/>
        <v>87620.334995096317</v>
      </c>
      <c r="F41" s="64">
        <f t="shared" si="5"/>
        <v>1000</v>
      </c>
      <c r="G41" s="64">
        <f t="shared" si="2"/>
        <v>1620.3349950963184</v>
      </c>
      <c r="H41" s="66">
        <f t="shared" si="3"/>
        <v>86000</v>
      </c>
      <c r="I41" s="5"/>
    </row>
    <row r="42" spans="2:10" ht="14.25" customHeight="1" x14ac:dyDescent="0.3">
      <c r="B42" s="65">
        <f t="shared" si="4"/>
        <v>35</v>
      </c>
      <c r="C42" s="66">
        <f t="shared" si="6"/>
        <v>86000</v>
      </c>
      <c r="D42" s="66">
        <f t="shared" si="0"/>
        <v>613.20470779636071</v>
      </c>
      <c r="E42" s="66">
        <f t="shared" si="1"/>
        <v>86613.204707796365</v>
      </c>
      <c r="F42" s="64">
        <f t="shared" si="5"/>
        <v>1000</v>
      </c>
      <c r="G42" s="64">
        <f t="shared" si="2"/>
        <v>1613.2047077963607</v>
      </c>
      <c r="H42" s="66">
        <f t="shared" si="3"/>
        <v>85000</v>
      </c>
      <c r="I42" s="5"/>
    </row>
    <row r="43" spans="2:10" ht="14.25" customHeight="1" x14ac:dyDescent="0.35">
      <c r="B43" s="65">
        <f t="shared" si="4"/>
        <v>36</v>
      </c>
      <c r="C43" s="66">
        <f t="shared" si="6"/>
        <v>85000</v>
      </c>
      <c r="D43" s="66">
        <f t="shared" si="0"/>
        <v>606.07442049640304</v>
      </c>
      <c r="E43" s="66">
        <f t="shared" si="1"/>
        <v>85606.074420496399</v>
      </c>
      <c r="F43" s="64">
        <f t="shared" si="5"/>
        <v>1000</v>
      </c>
      <c r="G43" s="64">
        <f t="shared" si="2"/>
        <v>1606.074420496403</v>
      </c>
      <c r="H43" s="66">
        <f t="shared" si="3"/>
        <v>84000</v>
      </c>
      <c r="I43" s="5"/>
      <c r="J43"/>
    </row>
    <row r="44" spans="2:10" ht="14.25" customHeight="1" x14ac:dyDescent="0.3">
      <c r="B44" s="63">
        <f t="shared" si="4"/>
        <v>37</v>
      </c>
      <c r="C44" s="64">
        <f t="shared" si="6"/>
        <v>84000</v>
      </c>
      <c r="D44" s="64">
        <f t="shared" si="0"/>
        <v>598.94413319644536</v>
      </c>
      <c r="E44" s="64">
        <f t="shared" si="1"/>
        <v>84598.944133196448</v>
      </c>
      <c r="F44" s="64">
        <f t="shared" si="5"/>
        <v>1000</v>
      </c>
      <c r="G44" s="64">
        <f t="shared" si="2"/>
        <v>1598.9441331964454</v>
      </c>
      <c r="H44" s="64">
        <f t="shared" si="3"/>
        <v>83000</v>
      </c>
      <c r="I44" s="5"/>
    </row>
    <row r="45" spans="2:10" ht="14.25" customHeight="1" x14ac:dyDescent="0.3">
      <c r="B45" s="63">
        <f t="shared" si="4"/>
        <v>38</v>
      </c>
      <c r="C45" s="64">
        <f t="shared" si="6"/>
        <v>83000</v>
      </c>
      <c r="D45" s="64">
        <f t="shared" si="0"/>
        <v>591.81384589648769</v>
      </c>
      <c r="E45" s="64">
        <f t="shared" si="1"/>
        <v>83591.813845896482</v>
      </c>
      <c r="F45" s="64">
        <f t="shared" si="5"/>
        <v>1000</v>
      </c>
      <c r="G45" s="64">
        <f t="shared" si="2"/>
        <v>1591.8138458964877</v>
      </c>
      <c r="H45" s="64">
        <f t="shared" si="3"/>
        <v>82000</v>
      </c>
      <c r="I45" s="5"/>
    </row>
    <row r="46" spans="2:10" ht="14.25" customHeight="1" x14ac:dyDescent="0.3">
      <c r="B46" s="63">
        <f t="shared" si="4"/>
        <v>39</v>
      </c>
      <c r="C46" s="64">
        <f t="shared" si="6"/>
        <v>82000</v>
      </c>
      <c r="D46" s="64">
        <f t="shared" si="0"/>
        <v>584.68355859653002</v>
      </c>
      <c r="E46" s="64">
        <f t="shared" si="1"/>
        <v>82584.683558596531</v>
      </c>
      <c r="F46" s="64">
        <f t="shared" si="5"/>
        <v>1000</v>
      </c>
      <c r="G46" s="64">
        <f t="shared" si="2"/>
        <v>1584.68355859653</v>
      </c>
      <c r="H46" s="64">
        <f t="shared" si="3"/>
        <v>81000</v>
      </c>
      <c r="I46" s="5"/>
    </row>
    <row r="47" spans="2:10" ht="14.25" customHeight="1" x14ac:dyDescent="0.3">
      <c r="B47" s="65">
        <f t="shared" si="4"/>
        <v>40</v>
      </c>
      <c r="C47" s="66">
        <f t="shared" si="6"/>
        <v>81000</v>
      </c>
      <c r="D47" s="66">
        <f t="shared" si="0"/>
        <v>577.55327129657235</v>
      </c>
      <c r="E47" s="66">
        <f t="shared" si="1"/>
        <v>81577.55327129658</v>
      </c>
      <c r="F47" s="64">
        <f t="shared" si="5"/>
        <v>1000</v>
      </c>
      <c r="G47" s="64">
        <f t="shared" si="2"/>
        <v>1577.5532712965723</v>
      </c>
      <c r="H47" s="66">
        <f t="shared" si="3"/>
        <v>80000</v>
      </c>
      <c r="I47" s="5"/>
    </row>
    <row r="48" spans="2:10" ht="14.25" customHeight="1" x14ac:dyDescent="0.3">
      <c r="B48" s="65">
        <f t="shared" si="4"/>
        <v>41</v>
      </c>
      <c r="C48" s="66">
        <f t="shared" si="6"/>
        <v>80000</v>
      </c>
      <c r="D48" s="66">
        <f t="shared" si="0"/>
        <v>570.42298399661468</v>
      </c>
      <c r="E48" s="66">
        <f t="shared" si="1"/>
        <v>80570.422983996614</v>
      </c>
      <c r="F48" s="64">
        <f t="shared" si="5"/>
        <v>1000</v>
      </c>
      <c r="G48" s="64">
        <f t="shared" si="2"/>
        <v>1570.4229839966147</v>
      </c>
      <c r="H48" s="66">
        <f t="shared" si="3"/>
        <v>79000</v>
      </c>
      <c r="I48" s="5"/>
    </row>
    <row r="49" spans="2:9" ht="14.25" customHeight="1" x14ac:dyDescent="0.3">
      <c r="B49" s="65">
        <f t="shared" si="4"/>
        <v>42</v>
      </c>
      <c r="C49" s="66">
        <f t="shared" si="6"/>
        <v>79000</v>
      </c>
      <c r="D49" s="66">
        <f t="shared" si="0"/>
        <v>563.29269669665689</v>
      </c>
      <c r="E49" s="66">
        <f t="shared" si="1"/>
        <v>79563.292696696662</v>
      </c>
      <c r="F49" s="64">
        <f t="shared" si="5"/>
        <v>1000</v>
      </c>
      <c r="G49" s="64">
        <f t="shared" si="2"/>
        <v>1563.292696696657</v>
      </c>
      <c r="H49" s="66">
        <f t="shared" si="3"/>
        <v>78000</v>
      </c>
      <c r="I49" s="5"/>
    </row>
    <row r="50" spans="2:9" ht="14.25" customHeight="1" x14ac:dyDescent="0.3">
      <c r="B50" s="63">
        <f t="shared" si="4"/>
        <v>43</v>
      </c>
      <c r="C50" s="64">
        <f t="shared" si="6"/>
        <v>78000</v>
      </c>
      <c r="D50" s="64">
        <f t="shared" si="0"/>
        <v>556.16240939669922</v>
      </c>
      <c r="E50" s="64">
        <f t="shared" si="1"/>
        <v>78556.162409396697</v>
      </c>
      <c r="F50" s="64">
        <f t="shared" si="5"/>
        <v>1000</v>
      </c>
      <c r="G50" s="64">
        <f t="shared" si="2"/>
        <v>1556.1624093966993</v>
      </c>
      <c r="H50" s="64">
        <f t="shared" si="3"/>
        <v>77000</v>
      </c>
      <c r="I50" s="5"/>
    </row>
    <row r="51" spans="2:9" ht="14.25" customHeight="1" x14ac:dyDescent="0.3">
      <c r="B51" s="63">
        <f t="shared" si="4"/>
        <v>44</v>
      </c>
      <c r="C51" s="64">
        <f t="shared" si="6"/>
        <v>77000</v>
      </c>
      <c r="D51" s="64">
        <f t="shared" si="0"/>
        <v>549.03212209674155</v>
      </c>
      <c r="E51" s="64">
        <f t="shared" si="1"/>
        <v>77549.032122096745</v>
      </c>
      <c r="F51" s="64">
        <f t="shared" si="5"/>
        <v>1000</v>
      </c>
      <c r="G51" s="64">
        <f t="shared" si="2"/>
        <v>1549.0321220967417</v>
      </c>
      <c r="H51" s="64">
        <f t="shared" si="3"/>
        <v>76000</v>
      </c>
      <c r="I51" s="5"/>
    </row>
    <row r="52" spans="2:9" ht="14.25" customHeight="1" x14ac:dyDescent="0.3">
      <c r="B52" s="63">
        <f t="shared" si="4"/>
        <v>45</v>
      </c>
      <c r="C52" s="64">
        <f t="shared" si="6"/>
        <v>76000</v>
      </c>
      <c r="D52" s="64">
        <f t="shared" si="0"/>
        <v>541.90183479678387</v>
      </c>
      <c r="E52" s="64">
        <f t="shared" si="1"/>
        <v>76541.901834796779</v>
      </c>
      <c r="F52" s="64">
        <f t="shared" si="5"/>
        <v>1000</v>
      </c>
      <c r="G52" s="64">
        <f t="shared" si="2"/>
        <v>1541.901834796784</v>
      </c>
      <c r="H52" s="64">
        <f t="shared" si="3"/>
        <v>75000</v>
      </c>
      <c r="I52" s="5"/>
    </row>
    <row r="53" spans="2:9" ht="14.25" customHeight="1" x14ac:dyDescent="0.3">
      <c r="B53" s="65">
        <f t="shared" si="4"/>
        <v>46</v>
      </c>
      <c r="C53" s="66">
        <f t="shared" si="6"/>
        <v>75000</v>
      </c>
      <c r="D53" s="66">
        <f t="shared" si="0"/>
        <v>534.7715474968262</v>
      </c>
      <c r="E53" s="66">
        <f t="shared" si="1"/>
        <v>75534.771547496828</v>
      </c>
      <c r="F53" s="64">
        <f t="shared" si="5"/>
        <v>1000</v>
      </c>
      <c r="G53" s="64">
        <f t="shared" si="2"/>
        <v>1534.7715474968263</v>
      </c>
      <c r="H53" s="66">
        <f t="shared" si="3"/>
        <v>74000</v>
      </c>
      <c r="I53" s="5"/>
    </row>
    <row r="54" spans="2:9" ht="14.25" customHeight="1" x14ac:dyDescent="0.3">
      <c r="B54" s="65">
        <f t="shared" si="4"/>
        <v>47</v>
      </c>
      <c r="C54" s="66">
        <f t="shared" si="6"/>
        <v>74000</v>
      </c>
      <c r="D54" s="66">
        <f t="shared" si="0"/>
        <v>527.64126019686853</v>
      </c>
      <c r="E54" s="66">
        <f t="shared" si="1"/>
        <v>74527.641260196862</v>
      </c>
      <c r="F54" s="64">
        <f t="shared" si="5"/>
        <v>1000</v>
      </c>
      <c r="G54" s="64">
        <f t="shared" si="2"/>
        <v>1527.6412601968686</v>
      </c>
      <c r="H54" s="66">
        <f t="shared" si="3"/>
        <v>73000</v>
      </c>
      <c r="I54" s="5"/>
    </row>
    <row r="55" spans="2:9" ht="14.25" customHeight="1" x14ac:dyDescent="0.3">
      <c r="B55" s="65">
        <f t="shared" si="4"/>
        <v>48</v>
      </c>
      <c r="C55" s="66">
        <f t="shared" si="6"/>
        <v>73000</v>
      </c>
      <c r="D55" s="66">
        <f t="shared" si="0"/>
        <v>520.51097289691086</v>
      </c>
      <c r="E55" s="66">
        <f t="shared" si="1"/>
        <v>73520.510972896911</v>
      </c>
      <c r="F55" s="64">
        <f t="shared" si="5"/>
        <v>1000</v>
      </c>
      <c r="G55" s="64">
        <f t="shared" si="2"/>
        <v>1520.510972896911</v>
      </c>
      <c r="H55" s="66">
        <f t="shared" si="3"/>
        <v>72000</v>
      </c>
      <c r="I55" s="5"/>
    </row>
    <row r="56" spans="2:9" ht="14.25" customHeight="1" x14ac:dyDescent="0.3">
      <c r="B56" s="63">
        <f t="shared" si="4"/>
        <v>49</v>
      </c>
      <c r="C56" s="64">
        <f t="shared" si="6"/>
        <v>72000</v>
      </c>
      <c r="D56" s="64">
        <f t="shared" si="0"/>
        <v>513.38068559695319</v>
      </c>
      <c r="E56" s="64">
        <f t="shared" si="1"/>
        <v>72513.38068559696</v>
      </c>
      <c r="F56" s="64">
        <f t="shared" si="5"/>
        <v>1000</v>
      </c>
      <c r="G56" s="64">
        <f t="shared" si="2"/>
        <v>1513.3806855969533</v>
      </c>
      <c r="H56" s="64">
        <f t="shared" si="3"/>
        <v>71000</v>
      </c>
      <c r="I56" s="5"/>
    </row>
    <row r="57" spans="2:9" ht="14.25" customHeight="1" x14ac:dyDescent="0.3">
      <c r="B57" s="63">
        <f t="shared" si="4"/>
        <v>50</v>
      </c>
      <c r="C57" s="64">
        <f t="shared" si="6"/>
        <v>71000</v>
      </c>
      <c r="D57" s="64">
        <f t="shared" si="0"/>
        <v>506.25039829699546</v>
      </c>
      <c r="E57" s="64">
        <f t="shared" si="1"/>
        <v>71506.250398296994</v>
      </c>
      <c r="F57" s="64">
        <f t="shared" si="5"/>
        <v>1000</v>
      </c>
      <c r="G57" s="64">
        <f t="shared" si="2"/>
        <v>1506.2503982969954</v>
      </c>
      <c r="H57" s="64">
        <f t="shared" si="3"/>
        <v>70000</v>
      </c>
      <c r="I57" s="5"/>
    </row>
    <row r="58" spans="2:9" ht="14.25" customHeight="1" x14ac:dyDescent="0.3">
      <c r="B58" s="63">
        <f t="shared" si="4"/>
        <v>51</v>
      </c>
      <c r="C58" s="64">
        <f t="shared" si="6"/>
        <v>70000</v>
      </c>
      <c r="D58" s="64">
        <f t="shared" si="0"/>
        <v>499.12011099703778</v>
      </c>
      <c r="E58" s="64">
        <f t="shared" si="1"/>
        <v>70499.120110997043</v>
      </c>
      <c r="F58" s="64">
        <f t="shared" si="5"/>
        <v>1000</v>
      </c>
      <c r="G58" s="64">
        <f t="shared" si="2"/>
        <v>1499.1201109970377</v>
      </c>
      <c r="H58" s="64">
        <f t="shared" si="3"/>
        <v>69000</v>
      </c>
      <c r="I58" s="5"/>
    </row>
    <row r="59" spans="2:9" ht="14.25" customHeight="1" x14ac:dyDescent="0.3">
      <c r="B59" s="65">
        <f t="shared" si="4"/>
        <v>52</v>
      </c>
      <c r="C59" s="66">
        <f t="shared" si="6"/>
        <v>69000</v>
      </c>
      <c r="D59" s="66">
        <f t="shared" si="0"/>
        <v>491.98982369708011</v>
      </c>
      <c r="E59" s="66">
        <f t="shared" si="1"/>
        <v>69491.989823697077</v>
      </c>
      <c r="F59" s="64">
        <f t="shared" si="5"/>
        <v>1000</v>
      </c>
      <c r="G59" s="64">
        <f t="shared" si="2"/>
        <v>1491.9898236970801</v>
      </c>
      <c r="H59" s="66">
        <f t="shared" si="3"/>
        <v>68000</v>
      </c>
      <c r="I59" s="5"/>
    </row>
    <row r="60" spans="2:9" ht="14.25" customHeight="1" x14ac:dyDescent="0.3">
      <c r="B60" s="65">
        <f t="shared" si="4"/>
        <v>53</v>
      </c>
      <c r="C60" s="66">
        <f t="shared" si="6"/>
        <v>68000</v>
      </c>
      <c r="D60" s="66">
        <f t="shared" si="0"/>
        <v>484.85953639712244</v>
      </c>
      <c r="E60" s="66">
        <f t="shared" si="1"/>
        <v>68484.859536397125</v>
      </c>
      <c r="F60" s="64">
        <f t="shared" si="5"/>
        <v>1000</v>
      </c>
      <c r="G60" s="64">
        <f t="shared" si="2"/>
        <v>1484.8595363971224</v>
      </c>
      <c r="H60" s="66">
        <f t="shared" si="3"/>
        <v>67000</v>
      </c>
      <c r="I60" s="5"/>
    </row>
    <row r="61" spans="2:9" ht="14.25" customHeight="1" x14ac:dyDescent="0.3">
      <c r="B61" s="65">
        <f t="shared" si="4"/>
        <v>54</v>
      </c>
      <c r="C61" s="66">
        <f t="shared" si="6"/>
        <v>67000</v>
      </c>
      <c r="D61" s="66">
        <f t="shared" si="0"/>
        <v>477.72924909716477</v>
      </c>
      <c r="E61" s="66">
        <f t="shared" si="1"/>
        <v>67477.729249097159</v>
      </c>
      <c r="F61" s="64">
        <f t="shared" si="5"/>
        <v>1000</v>
      </c>
      <c r="G61" s="64">
        <f t="shared" si="2"/>
        <v>1477.7292490971647</v>
      </c>
      <c r="H61" s="66">
        <f t="shared" si="3"/>
        <v>66000</v>
      </c>
      <c r="I61" s="5"/>
    </row>
    <row r="62" spans="2:9" ht="14.25" customHeight="1" x14ac:dyDescent="0.3">
      <c r="B62" s="63">
        <f t="shared" si="4"/>
        <v>55</v>
      </c>
      <c r="C62" s="64">
        <f t="shared" si="6"/>
        <v>66000</v>
      </c>
      <c r="D62" s="64">
        <f t="shared" si="0"/>
        <v>470.59896179720704</v>
      </c>
      <c r="E62" s="64">
        <f t="shared" si="1"/>
        <v>66470.598961797208</v>
      </c>
      <c r="F62" s="64">
        <f t="shared" si="5"/>
        <v>1000</v>
      </c>
      <c r="G62" s="64">
        <f t="shared" si="2"/>
        <v>1470.598961797207</v>
      </c>
      <c r="H62" s="64">
        <f t="shared" si="3"/>
        <v>65000</v>
      </c>
      <c r="I62" s="5"/>
    </row>
    <row r="63" spans="2:9" ht="14.25" customHeight="1" x14ac:dyDescent="0.3">
      <c r="B63" s="63">
        <f t="shared" si="4"/>
        <v>56</v>
      </c>
      <c r="C63" s="64">
        <f t="shared" si="6"/>
        <v>65000</v>
      </c>
      <c r="D63" s="64">
        <f t="shared" si="0"/>
        <v>463.46867449724937</v>
      </c>
      <c r="E63" s="64">
        <f t="shared" si="1"/>
        <v>65463.46867449725</v>
      </c>
      <c r="F63" s="64">
        <f t="shared" si="5"/>
        <v>1000</v>
      </c>
      <c r="G63" s="64">
        <f t="shared" si="2"/>
        <v>1463.4686744972494</v>
      </c>
      <c r="H63" s="64">
        <f t="shared" si="3"/>
        <v>64000</v>
      </c>
      <c r="I63" s="5"/>
    </row>
    <row r="64" spans="2:9" ht="14.25" customHeight="1" x14ac:dyDescent="0.3">
      <c r="B64" s="63">
        <f t="shared" si="4"/>
        <v>57</v>
      </c>
      <c r="C64" s="64">
        <f t="shared" si="6"/>
        <v>64000</v>
      </c>
      <c r="D64" s="64">
        <f t="shared" si="0"/>
        <v>456.33838719729169</v>
      </c>
      <c r="E64" s="64">
        <f t="shared" si="1"/>
        <v>64456.338387197291</v>
      </c>
      <c r="F64" s="64">
        <f t="shared" si="5"/>
        <v>1000</v>
      </c>
      <c r="G64" s="64">
        <f t="shared" si="2"/>
        <v>1456.3383871972917</v>
      </c>
      <c r="H64" s="64">
        <f t="shared" si="3"/>
        <v>63000</v>
      </c>
      <c r="I64" s="5"/>
    </row>
    <row r="65" spans="2:9" ht="14.25" customHeight="1" x14ac:dyDescent="0.3">
      <c r="B65" s="65">
        <f t="shared" si="4"/>
        <v>58</v>
      </c>
      <c r="C65" s="66">
        <f t="shared" si="6"/>
        <v>63000</v>
      </c>
      <c r="D65" s="66">
        <f t="shared" si="0"/>
        <v>449.20809989733402</v>
      </c>
      <c r="E65" s="66">
        <f t="shared" si="1"/>
        <v>63449.208099897332</v>
      </c>
      <c r="F65" s="64">
        <f t="shared" si="5"/>
        <v>1000</v>
      </c>
      <c r="G65" s="64">
        <f t="shared" si="2"/>
        <v>1449.208099897334</v>
      </c>
      <c r="H65" s="66">
        <f t="shared" si="3"/>
        <v>62000</v>
      </c>
      <c r="I65" s="5"/>
    </row>
    <row r="66" spans="2:9" ht="14.25" customHeight="1" x14ac:dyDescent="0.3">
      <c r="B66" s="65">
        <f t="shared" si="4"/>
        <v>59</v>
      </c>
      <c r="C66" s="66">
        <f t="shared" si="6"/>
        <v>62000</v>
      </c>
      <c r="D66" s="66">
        <f t="shared" si="0"/>
        <v>442.07781259737635</v>
      </c>
      <c r="E66" s="66">
        <f t="shared" si="1"/>
        <v>62442.077812597374</v>
      </c>
      <c r="F66" s="64">
        <f t="shared" si="5"/>
        <v>1000</v>
      </c>
      <c r="G66" s="64">
        <f t="shared" si="2"/>
        <v>1442.0778125973764</v>
      </c>
      <c r="H66" s="66">
        <f t="shared" si="3"/>
        <v>61000</v>
      </c>
      <c r="I66" s="5"/>
    </row>
    <row r="67" spans="2:9" ht="14.25" customHeight="1" x14ac:dyDescent="0.3">
      <c r="B67" s="65">
        <f t="shared" si="4"/>
        <v>60</v>
      </c>
      <c r="C67" s="66">
        <f t="shared" si="6"/>
        <v>61000</v>
      </c>
      <c r="D67" s="66">
        <f t="shared" si="0"/>
        <v>434.94752529741862</v>
      </c>
      <c r="E67" s="66">
        <f t="shared" si="1"/>
        <v>61434.947525297415</v>
      </c>
      <c r="F67" s="64">
        <f t="shared" si="5"/>
        <v>1000</v>
      </c>
      <c r="G67" s="64">
        <f t="shared" si="2"/>
        <v>1434.9475252974187</v>
      </c>
      <c r="H67" s="66">
        <f t="shared" si="3"/>
        <v>60000</v>
      </c>
      <c r="I67" s="5"/>
    </row>
    <row r="68" spans="2:9" ht="14.25" customHeight="1" x14ac:dyDescent="0.3">
      <c r="B68" s="63">
        <f t="shared" si="4"/>
        <v>61</v>
      </c>
      <c r="C68" s="64">
        <f t="shared" si="6"/>
        <v>60000</v>
      </c>
      <c r="D68" s="64">
        <f t="shared" si="0"/>
        <v>427.81723799746095</v>
      </c>
      <c r="E68" s="64">
        <f t="shared" si="1"/>
        <v>60427.817237997464</v>
      </c>
      <c r="F68" s="64">
        <f t="shared" si="5"/>
        <v>1000</v>
      </c>
      <c r="G68" s="64">
        <f t="shared" si="2"/>
        <v>1427.817237997461</v>
      </c>
      <c r="H68" s="64">
        <f t="shared" si="3"/>
        <v>59000</v>
      </c>
      <c r="I68" s="5"/>
    </row>
    <row r="69" spans="2:9" ht="14.25" customHeight="1" x14ac:dyDescent="0.3">
      <c r="B69" s="63">
        <f t="shared" si="4"/>
        <v>62</v>
      </c>
      <c r="C69" s="64">
        <f t="shared" si="6"/>
        <v>59000</v>
      </c>
      <c r="D69" s="64">
        <f t="shared" si="0"/>
        <v>420.68695069750328</v>
      </c>
      <c r="E69" s="64">
        <f t="shared" si="1"/>
        <v>59420.686950697505</v>
      </c>
      <c r="F69" s="64">
        <f t="shared" si="5"/>
        <v>1000</v>
      </c>
      <c r="G69" s="64">
        <f t="shared" si="2"/>
        <v>1420.6869506975033</v>
      </c>
      <c r="H69" s="64">
        <f t="shared" si="3"/>
        <v>58000</v>
      </c>
      <c r="I69" s="5"/>
    </row>
    <row r="70" spans="2:9" ht="14.25" customHeight="1" x14ac:dyDescent="0.3">
      <c r="B70" s="63">
        <f t="shared" si="4"/>
        <v>63</v>
      </c>
      <c r="C70" s="64">
        <f t="shared" si="6"/>
        <v>58000</v>
      </c>
      <c r="D70" s="64">
        <f t="shared" si="0"/>
        <v>413.55666339754561</v>
      </c>
      <c r="E70" s="64">
        <f t="shared" si="1"/>
        <v>58413.556663397547</v>
      </c>
      <c r="F70" s="64">
        <f t="shared" si="5"/>
        <v>1000</v>
      </c>
      <c r="G70" s="64">
        <f t="shared" si="2"/>
        <v>1413.5566633975457</v>
      </c>
      <c r="H70" s="64">
        <f t="shared" si="3"/>
        <v>57000</v>
      </c>
      <c r="I70" s="5"/>
    </row>
    <row r="71" spans="2:9" ht="14.25" customHeight="1" x14ac:dyDescent="0.3">
      <c r="B71" s="65">
        <f t="shared" si="4"/>
        <v>64</v>
      </c>
      <c r="C71" s="66">
        <f t="shared" si="6"/>
        <v>57000</v>
      </c>
      <c r="D71" s="66">
        <f t="shared" si="0"/>
        <v>406.42637609758793</v>
      </c>
      <c r="E71" s="66">
        <f t="shared" si="1"/>
        <v>57406.426376097588</v>
      </c>
      <c r="F71" s="64">
        <f t="shared" si="5"/>
        <v>1000</v>
      </c>
      <c r="G71" s="64">
        <f t="shared" si="2"/>
        <v>1406.426376097588</v>
      </c>
      <c r="H71" s="66">
        <f t="shared" si="3"/>
        <v>56000</v>
      </c>
      <c r="I71" s="5"/>
    </row>
    <row r="72" spans="2:9" ht="14.25" customHeight="1" x14ac:dyDescent="0.3">
      <c r="B72" s="65">
        <f t="shared" si="4"/>
        <v>65</v>
      </c>
      <c r="C72" s="66">
        <f t="shared" si="6"/>
        <v>56000</v>
      </c>
      <c r="D72" s="66">
        <f t="shared" ref="D72:D135" si="7">IF(B72&gt;0,C72*$F$5,0)</f>
        <v>399.2960887976302</v>
      </c>
      <c r="E72" s="66">
        <f t="shared" ref="E72:E135" si="8">IF(B72&gt;0,C72+D72,0)</f>
        <v>56399.29608879763</v>
      </c>
      <c r="F72" s="64">
        <f t="shared" si="5"/>
        <v>1000</v>
      </c>
      <c r="G72" s="64">
        <f t="shared" ref="G72:G135" si="9">IF(B72&gt;0,D72+F72,0)</f>
        <v>1399.2960887976301</v>
      </c>
      <c r="H72" s="66">
        <f t="shared" ref="H72:H135" si="10">IF(B72&gt;0,E72-G72,0)</f>
        <v>55000</v>
      </c>
      <c r="I72" s="5"/>
    </row>
    <row r="73" spans="2:9" ht="14.25" customHeight="1" x14ac:dyDescent="0.3">
      <c r="B73" s="65">
        <f t="shared" ref="B73:B136" si="11">IF(AND(B72&gt;0,B72&lt;D$5),B72+1,0)</f>
        <v>66</v>
      </c>
      <c r="C73" s="66">
        <f t="shared" ref="C73:C136" si="12">IF(B73&gt;0,H72,0)</f>
        <v>55000</v>
      </c>
      <c r="D73" s="66">
        <f t="shared" si="7"/>
        <v>392.16580149767253</v>
      </c>
      <c r="E73" s="66">
        <f t="shared" si="8"/>
        <v>55392.165801497671</v>
      </c>
      <c r="F73" s="64">
        <f t="shared" ref="F73:F136" si="13">IF(B73&gt;0,$F$8,0)</f>
        <v>1000</v>
      </c>
      <c r="G73" s="64">
        <f t="shared" si="9"/>
        <v>1392.1658014976724</v>
      </c>
      <c r="H73" s="66">
        <f t="shared" si="10"/>
        <v>54000</v>
      </c>
      <c r="I73" s="5"/>
    </row>
    <row r="74" spans="2:9" ht="14.25" customHeight="1" x14ac:dyDescent="0.3">
      <c r="B74" s="63">
        <f t="shared" si="11"/>
        <v>67</v>
      </c>
      <c r="C74" s="64">
        <f t="shared" si="12"/>
        <v>54000</v>
      </c>
      <c r="D74" s="64">
        <f t="shared" si="7"/>
        <v>385.03551419771486</v>
      </c>
      <c r="E74" s="64">
        <f t="shared" si="8"/>
        <v>54385.035514197712</v>
      </c>
      <c r="F74" s="64">
        <f t="shared" si="13"/>
        <v>1000</v>
      </c>
      <c r="G74" s="64">
        <f t="shared" si="9"/>
        <v>1385.0355141977147</v>
      </c>
      <c r="H74" s="64">
        <f t="shared" si="10"/>
        <v>53000</v>
      </c>
      <c r="I74" s="5"/>
    </row>
    <row r="75" spans="2:9" ht="14.25" customHeight="1" x14ac:dyDescent="0.3">
      <c r="B75" s="63">
        <f t="shared" si="11"/>
        <v>68</v>
      </c>
      <c r="C75" s="64">
        <f t="shared" si="12"/>
        <v>53000</v>
      </c>
      <c r="D75" s="64">
        <f t="shared" si="7"/>
        <v>377.90522689775719</v>
      </c>
      <c r="E75" s="64">
        <f t="shared" si="8"/>
        <v>53377.905226897754</v>
      </c>
      <c r="F75" s="64">
        <f t="shared" si="13"/>
        <v>1000</v>
      </c>
      <c r="G75" s="64">
        <f t="shared" si="9"/>
        <v>1377.9052268977571</v>
      </c>
      <c r="H75" s="64">
        <f t="shared" si="10"/>
        <v>52000</v>
      </c>
      <c r="I75" s="5"/>
    </row>
    <row r="76" spans="2:9" ht="14.25" customHeight="1" x14ac:dyDescent="0.3">
      <c r="B76" s="63">
        <f t="shared" si="11"/>
        <v>69</v>
      </c>
      <c r="C76" s="64">
        <f t="shared" si="12"/>
        <v>52000</v>
      </c>
      <c r="D76" s="64">
        <f t="shared" si="7"/>
        <v>370.77493959779952</v>
      </c>
      <c r="E76" s="64">
        <f t="shared" si="8"/>
        <v>52370.774939597803</v>
      </c>
      <c r="F76" s="64">
        <f t="shared" si="13"/>
        <v>1000</v>
      </c>
      <c r="G76" s="64">
        <f t="shared" si="9"/>
        <v>1370.7749395977994</v>
      </c>
      <c r="H76" s="64">
        <f t="shared" si="10"/>
        <v>51000</v>
      </c>
      <c r="I76" s="5"/>
    </row>
    <row r="77" spans="2:9" ht="14.25" customHeight="1" x14ac:dyDescent="0.3">
      <c r="B77" s="65">
        <f t="shared" si="11"/>
        <v>70</v>
      </c>
      <c r="C77" s="66">
        <f t="shared" si="12"/>
        <v>51000</v>
      </c>
      <c r="D77" s="66">
        <f t="shared" si="7"/>
        <v>363.64465229784184</v>
      </c>
      <c r="E77" s="66">
        <f t="shared" si="8"/>
        <v>51363.644652297844</v>
      </c>
      <c r="F77" s="64">
        <f t="shared" si="13"/>
        <v>1000</v>
      </c>
      <c r="G77" s="64">
        <f t="shared" si="9"/>
        <v>1363.6446522978417</v>
      </c>
      <c r="H77" s="66">
        <f t="shared" si="10"/>
        <v>50000</v>
      </c>
      <c r="I77" s="5"/>
    </row>
    <row r="78" spans="2:9" ht="14.25" customHeight="1" x14ac:dyDescent="0.3">
      <c r="B78" s="65">
        <f t="shared" si="11"/>
        <v>71</v>
      </c>
      <c r="C78" s="66">
        <f t="shared" si="12"/>
        <v>50000</v>
      </c>
      <c r="D78" s="66">
        <f t="shared" si="7"/>
        <v>356.51436499788412</v>
      </c>
      <c r="E78" s="66">
        <f t="shared" si="8"/>
        <v>50356.514364997885</v>
      </c>
      <c r="F78" s="64">
        <f t="shared" si="13"/>
        <v>1000</v>
      </c>
      <c r="G78" s="64">
        <f t="shared" si="9"/>
        <v>1356.5143649978841</v>
      </c>
      <c r="H78" s="66">
        <f t="shared" si="10"/>
        <v>49000</v>
      </c>
      <c r="I78" s="5"/>
    </row>
    <row r="79" spans="2:9" ht="14.25" customHeight="1" x14ac:dyDescent="0.3">
      <c r="B79" s="65">
        <f t="shared" si="11"/>
        <v>72</v>
      </c>
      <c r="C79" s="66">
        <f t="shared" si="12"/>
        <v>49000</v>
      </c>
      <c r="D79" s="66">
        <f t="shared" si="7"/>
        <v>349.38407769792644</v>
      </c>
      <c r="E79" s="66">
        <f t="shared" si="8"/>
        <v>49349.384077697927</v>
      </c>
      <c r="F79" s="64">
        <f t="shared" si="13"/>
        <v>1000</v>
      </c>
      <c r="G79" s="64">
        <f t="shared" si="9"/>
        <v>1349.3840776979264</v>
      </c>
      <c r="H79" s="66">
        <f t="shared" si="10"/>
        <v>48000</v>
      </c>
      <c r="I79" s="5"/>
    </row>
    <row r="80" spans="2:9" ht="14.25" customHeight="1" x14ac:dyDescent="0.3">
      <c r="B80" s="63">
        <f t="shared" si="11"/>
        <v>73</v>
      </c>
      <c r="C80" s="64">
        <f t="shared" si="12"/>
        <v>48000</v>
      </c>
      <c r="D80" s="64">
        <f t="shared" si="7"/>
        <v>342.25379039796877</v>
      </c>
      <c r="E80" s="64">
        <f t="shared" si="8"/>
        <v>48342.253790397968</v>
      </c>
      <c r="F80" s="64">
        <f t="shared" si="13"/>
        <v>1000</v>
      </c>
      <c r="G80" s="64">
        <f t="shared" si="9"/>
        <v>1342.2537903979687</v>
      </c>
      <c r="H80" s="64">
        <f t="shared" si="10"/>
        <v>47000</v>
      </c>
      <c r="I80" s="5"/>
    </row>
    <row r="81" spans="2:9" ht="14.25" customHeight="1" x14ac:dyDescent="0.3">
      <c r="B81" s="63">
        <f t="shared" si="11"/>
        <v>74</v>
      </c>
      <c r="C81" s="64">
        <f t="shared" si="12"/>
        <v>47000</v>
      </c>
      <c r="D81" s="64">
        <f t="shared" si="7"/>
        <v>335.1235030980111</v>
      </c>
      <c r="E81" s="64">
        <f t="shared" si="8"/>
        <v>47335.12350309801</v>
      </c>
      <c r="F81" s="64">
        <f t="shared" si="13"/>
        <v>1000</v>
      </c>
      <c r="G81" s="64">
        <f t="shared" si="9"/>
        <v>1335.123503098011</v>
      </c>
      <c r="H81" s="64">
        <f t="shared" si="10"/>
        <v>46000</v>
      </c>
      <c r="I81" s="5"/>
    </row>
    <row r="82" spans="2:9" ht="14.25" customHeight="1" x14ac:dyDescent="0.3">
      <c r="B82" s="63">
        <f t="shared" si="11"/>
        <v>75</v>
      </c>
      <c r="C82" s="64">
        <f t="shared" si="12"/>
        <v>46000</v>
      </c>
      <c r="D82" s="64">
        <f t="shared" si="7"/>
        <v>327.99321579805343</v>
      </c>
      <c r="E82" s="64">
        <f t="shared" si="8"/>
        <v>46327.993215798051</v>
      </c>
      <c r="F82" s="64">
        <f t="shared" si="13"/>
        <v>1000</v>
      </c>
      <c r="G82" s="64">
        <f t="shared" si="9"/>
        <v>1327.9932157980534</v>
      </c>
      <c r="H82" s="64">
        <f t="shared" si="10"/>
        <v>45000</v>
      </c>
      <c r="I82" s="5"/>
    </row>
    <row r="83" spans="2:9" ht="14.25" customHeight="1" x14ac:dyDescent="0.3">
      <c r="B83" s="65">
        <f t="shared" si="11"/>
        <v>76</v>
      </c>
      <c r="C83" s="66">
        <f t="shared" si="12"/>
        <v>45000</v>
      </c>
      <c r="D83" s="66">
        <f t="shared" si="7"/>
        <v>320.8629284980957</v>
      </c>
      <c r="E83" s="66">
        <f t="shared" si="8"/>
        <v>45320.862928498093</v>
      </c>
      <c r="F83" s="64">
        <f t="shared" si="13"/>
        <v>1000</v>
      </c>
      <c r="G83" s="64">
        <f t="shared" si="9"/>
        <v>1320.8629284980957</v>
      </c>
      <c r="H83" s="66">
        <f t="shared" si="10"/>
        <v>44000</v>
      </c>
      <c r="I83" s="5"/>
    </row>
    <row r="84" spans="2:9" ht="14.25" customHeight="1" x14ac:dyDescent="0.3">
      <c r="B84" s="65">
        <f t="shared" si="11"/>
        <v>77</v>
      </c>
      <c r="C84" s="66">
        <f t="shared" si="12"/>
        <v>44000</v>
      </c>
      <c r="D84" s="66">
        <f t="shared" si="7"/>
        <v>313.73264119813803</v>
      </c>
      <c r="E84" s="66">
        <f t="shared" si="8"/>
        <v>44313.732641198141</v>
      </c>
      <c r="F84" s="64">
        <f t="shared" si="13"/>
        <v>1000</v>
      </c>
      <c r="G84" s="64">
        <f t="shared" si="9"/>
        <v>1313.732641198138</v>
      </c>
      <c r="H84" s="66">
        <f t="shared" si="10"/>
        <v>43000</v>
      </c>
      <c r="I84" s="5"/>
    </row>
    <row r="85" spans="2:9" ht="14.25" customHeight="1" x14ac:dyDescent="0.3">
      <c r="B85" s="65">
        <f t="shared" si="11"/>
        <v>78</v>
      </c>
      <c r="C85" s="66">
        <f t="shared" si="12"/>
        <v>43000</v>
      </c>
      <c r="D85" s="66">
        <f t="shared" si="7"/>
        <v>306.60235389818035</v>
      </c>
      <c r="E85" s="66">
        <f t="shared" si="8"/>
        <v>43306.602353898183</v>
      </c>
      <c r="F85" s="64">
        <f t="shared" si="13"/>
        <v>1000</v>
      </c>
      <c r="G85" s="64">
        <f t="shared" si="9"/>
        <v>1306.6023538981804</v>
      </c>
      <c r="H85" s="66">
        <f t="shared" si="10"/>
        <v>42000</v>
      </c>
      <c r="I85" s="5"/>
    </row>
    <row r="86" spans="2:9" ht="14.25" customHeight="1" x14ac:dyDescent="0.3">
      <c r="B86" s="63">
        <f t="shared" si="11"/>
        <v>79</v>
      </c>
      <c r="C86" s="64">
        <f t="shared" si="12"/>
        <v>42000</v>
      </c>
      <c r="D86" s="64">
        <f t="shared" si="7"/>
        <v>299.47206659822268</v>
      </c>
      <c r="E86" s="64">
        <f t="shared" si="8"/>
        <v>42299.472066598224</v>
      </c>
      <c r="F86" s="64">
        <f t="shared" si="13"/>
        <v>1000</v>
      </c>
      <c r="G86" s="64">
        <f t="shared" si="9"/>
        <v>1299.4720665982227</v>
      </c>
      <c r="H86" s="64">
        <f t="shared" si="10"/>
        <v>41000</v>
      </c>
      <c r="I86" s="5"/>
    </row>
    <row r="87" spans="2:9" ht="14.25" customHeight="1" x14ac:dyDescent="0.3">
      <c r="B87" s="63">
        <f t="shared" si="11"/>
        <v>80</v>
      </c>
      <c r="C87" s="64">
        <f t="shared" si="12"/>
        <v>41000</v>
      </c>
      <c r="D87" s="64">
        <f t="shared" si="7"/>
        <v>292.34177929826501</v>
      </c>
      <c r="E87" s="64">
        <f t="shared" si="8"/>
        <v>41292.341779298265</v>
      </c>
      <c r="F87" s="64">
        <f t="shared" si="13"/>
        <v>1000</v>
      </c>
      <c r="G87" s="64">
        <f t="shared" si="9"/>
        <v>1292.341779298265</v>
      </c>
      <c r="H87" s="64">
        <f t="shared" si="10"/>
        <v>40000</v>
      </c>
      <c r="I87" s="5"/>
    </row>
    <row r="88" spans="2:9" ht="14.25" customHeight="1" x14ac:dyDescent="0.3">
      <c r="B88" s="63">
        <f t="shared" si="11"/>
        <v>81</v>
      </c>
      <c r="C88" s="64">
        <f t="shared" si="12"/>
        <v>40000</v>
      </c>
      <c r="D88" s="64">
        <f t="shared" si="7"/>
        <v>285.21149199830734</v>
      </c>
      <c r="E88" s="64">
        <f t="shared" si="8"/>
        <v>40285.211491998307</v>
      </c>
      <c r="F88" s="64">
        <f t="shared" si="13"/>
        <v>1000</v>
      </c>
      <c r="G88" s="64">
        <f t="shared" si="9"/>
        <v>1285.2114919983073</v>
      </c>
      <c r="H88" s="64">
        <f t="shared" si="10"/>
        <v>39000</v>
      </c>
      <c r="I88" s="5"/>
    </row>
    <row r="89" spans="2:9" ht="14.25" customHeight="1" x14ac:dyDescent="0.3">
      <c r="B89" s="65">
        <f t="shared" si="11"/>
        <v>82</v>
      </c>
      <c r="C89" s="66">
        <f t="shared" si="12"/>
        <v>39000</v>
      </c>
      <c r="D89" s="66">
        <f t="shared" si="7"/>
        <v>278.08120469834961</v>
      </c>
      <c r="E89" s="66">
        <f t="shared" si="8"/>
        <v>39278.081204698348</v>
      </c>
      <c r="F89" s="64">
        <f t="shared" si="13"/>
        <v>1000</v>
      </c>
      <c r="G89" s="64">
        <f t="shared" si="9"/>
        <v>1278.0812046983497</v>
      </c>
      <c r="H89" s="66">
        <f t="shared" si="10"/>
        <v>38000</v>
      </c>
      <c r="I89" s="5"/>
    </row>
    <row r="90" spans="2:9" ht="14.25" customHeight="1" x14ac:dyDescent="0.3">
      <c r="B90" s="65">
        <f t="shared" si="11"/>
        <v>83</v>
      </c>
      <c r="C90" s="66">
        <f t="shared" si="12"/>
        <v>38000</v>
      </c>
      <c r="D90" s="66">
        <f t="shared" si="7"/>
        <v>270.95091739839194</v>
      </c>
      <c r="E90" s="66">
        <f t="shared" si="8"/>
        <v>38270.95091739839</v>
      </c>
      <c r="F90" s="64">
        <f t="shared" si="13"/>
        <v>1000</v>
      </c>
      <c r="G90" s="64">
        <f t="shared" si="9"/>
        <v>1270.950917398392</v>
      </c>
      <c r="H90" s="66">
        <f t="shared" si="10"/>
        <v>37000</v>
      </c>
      <c r="I90" s="5"/>
    </row>
    <row r="91" spans="2:9" ht="14.25" customHeight="1" x14ac:dyDescent="0.3">
      <c r="B91" s="65">
        <f t="shared" si="11"/>
        <v>84</v>
      </c>
      <c r="C91" s="66">
        <f t="shared" si="12"/>
        <v>37000</v>
      </c>
      <c r="D91" s="66">
        <f t="shared" si="7"/>
        <v>263.82063009843426</v>
      </c>
      <c r="E91" s="66">
        <f t="shared" si="8"/>
        <v>37263.820630098431</v>
      </c>
      <c r="F91" s="64">
        <f t="shared" si="13"/>
        <v>1000</v>
      </c>
      <c r="G91" s="64">
        <f t="shared" si="9"/>
        <v>1263.8206300984343</v>
      </c>
      <c r="H91" s="66">
        <f t="shared" si="10"/>
        <v>36000</v>
      </c>
      <c r="I91" s="5"/>
    </row>
    <row r="92" spans="2:9" ht="14.25" customHeight="1" x14ac:dyDescent="0.3">
      <c r="B92" s="63">
        <f t="shared" si="11"/>
        <v>85</v>
      </c>
      <c r="C92" s="64">
        <f t="shared" si="12"/>
        <v>36000</v>
      </c>
      <c r="D92" s="64">
        <f t="shared" si="7"/>
        <v>256.69034279847659</v>
      </c>
      <c r="E92" s="64">
        <f t="shared" si="8"/>
        <v>36256.69034279848</v>
      </c>
      <c r="F92" s="64">
        <f t="shared" si="13"/>
        <v>1000</v>
      </c>
      <c r="G92" s="64">
        <f t="shared" si="9"/>
        <v>1256.6903427984766</v>
      </c>
      <c r="H92" s="64">
        <f t="shared" si="10"/>
        <v>35000</v>
      </c>
      <c r="I92" s="5"/>
    </row>
    <row r="93" spans="2:9" ht="14.25" customHeight="1" x14ac:dyDescent="0.3">
      <c r="B93" s="63">
        <f t="shared" si="11"/>
        <v>86</v>
      </c>
      <c r="C93" s="64">
        <f t="shared" si="12"/>
        <v>35000</v>
      </c>
      <c r="D93" s="64">
        <f t="shared" si="7"/>
        <v>249.56005549851889</v>
      </c>
      <c r="E93" s="64">
        <f t="shared" si="8"/>
        <v>35249.560055498521</v>
      </c>
      <c r="F93" s="64">
        <f t="shared" si="13"/>
        <v>1000</v>
      </c>
      <c r="G93" s="64">
        <f t="shared" si="9"/>
        <v>1249.560055498519</v>
      </c>
      <c r="H93" s="64">
        <f t="shared" si="10"/>
        <v>34000</v>
      </c>
      <c r="I93" s="5"/>
    </row>
    <row r="94" spans="2:9" ht="14.25" customHeight="1" x14ac:dyDescent="0.3">
      <c r="B94" s="63">
        <f t="shared" si="11"/>
        <v>87</v>
      </c>
      <c r="C94" s="64">
        <f t="shared" si="12"/>
        <v>34000</v>
      </c>
      <c r="D94" s="64">
        <f t="shared" si="7"/>
        <v>242.42976819856122</v>
      </c>
      <c r="E94" s="64">
        <f t="shared" si="8"/>
        <v>34242.429768198563</v>
      </c>
      <c r="F94" s="64">
        <f t="shared" si="13"/>
        <v>1000</v>
      </c>
      <c r="G94" s="64">
        <f t="shared" si="9"/>
        <v>1242.4297681985613</v>
      </c>
      <c r="H94" s="64">
        <f t="shared" si="10"/>
        <v>33000</v>
      </c>
      <c r="I94" s="5"/>
    </row>
    <row r="95" spans="2:9" ht="14.25" customHeight="1" x14ac:dyDescent="0.3">
      <c r="B95" s="65">
        <f t="shared" si="11"/>
        <v>88</v>
      </c>
      <c r="C95" s="66">
        <f t="shared" si="12"/>
        <v>33000</v>
      </c>
      <c r="D95" s="66">
        <f t="shared" si="7"/>
        <v>235.29948089860352</v>
      </c>
      <c r="E95" s="66">
        <f t="shared" si="8"/>
        <v>33235.299480898604</v>
      </c>
      <c r="F95" s="64">
        <f t="shared" si="13"/>
        <v>1000</v>
      </c>
      <c r="G95" s="64">
        <f t="shared" si="9"/>
        <v>1235.2994808986036</v>
      </c>
      <c r="H95" s="66">
        <f t="shared" si="10"/>
        <v>32000</v>
      </c>
      <c r="I95" s="5"/>
    </row>
    <row r="96" spans="2:9" ht="14.25" customHeight="1" x14ac:dyDescent="0.3">
      <c r="B96" s="65">
        <f t="shared" si="11"/>
        <v>89</v>
      </c>
      <c r="C96" s="66">
        <f t="shared" si="12"/>
        <v>32000</v>
      </c>
      <c r="D96" s="66">
        <f t="shared" si="7"/>
        <v>228.16919359864585</v>
      </c>
      <c r="E96" s="66">
        <f t="shared" si="8"/>
        <v>32228.169193598646</v>
      </c>
      <c r="F96" s="64">
        <f t="shared" si="13"/>
        <v>1000</v>
      </c>
      <c r="G96" s="64">
        <f t="shared" si="9"/>
        <v>1228.169193598646</v>
      </c>
      <c r="H96" s="66">
        <f t="shared" si="10"/>
        <v>31000</v>
      </c>
      <c r="I96" s="5"/>
    </row>
    <row r="97" spans="2:9" ht="14.25" customHeight="1" x14ac:dyDescent="0.3">
      <c r="B97" s="65">
        <f t="shared" si="11"/>
        <v>90</v>
      </c>
      <c r="C97" s="66">
        <f t="shared" si="12"/>
        <v>31000</v>
      </c>
      <c r="D97" s="66">
        <f t="shared" si="7"/>
        <v>221.03890629868818</v>
      </c>
      <c r="E97" s="66">
        <f t="shared" si="8"/>
        <v>31221.038906298687</v>
      </c>
      <c r="F97" s="64">
        <f t="shared" si="13"/>
        <v>1000</v>
      </c>
      <c r="G97" s="64">
        <f t="shared" si="9"/>
        <v>1221.0389062986883</v>
      </c>
      <c r="H97" s="66">
        <f t="shared" si="10"/>
        <v>30000</v>
      </c>
      <c r="I97" s="5"/>
    </row>
    <row r="98" spans="2:9" ht="14.25" customHeight="1" x14ac:dyDescent="0.3">
      <c r="B98" s="63">
        <f t="shared" si="11"/>
        <v>91</v>
      </c>
      <c r="C98" s="64">
        <f t="shared" si="12"/>
        <v>30000</v>
      </c>
      <c r="D98" s="64">
        <f t="shared" si="7"/>
        <v>213.90861899873047</v>
      </c>
      <c r="E98" s="64">
        <f t="shared" si="8"/>
        <v>30213.908618998732</v>
      </c>
      <c r="F98" s="64">
        <f t="shared" si="13"/>
        <v>1000</v>
      </c>
      <c r="G98" s="64">
        <f t="shared" si="9"/>
        <v>1213.9086189987304</v>
      </c>
      <c r="H98" s="64">
        <f t="shared" si="10"/>
        <v>29000</v>
      </c>
      <c r="I98" s="5"/>
    </row>
    <row r="99" spans="2:9" ht="14.25" customHeight="1" x14ac:dyDescent="0.3">
      <c r="B99" s="63">
        <f t="shared" si="11"/>
        <v>92</v>
      </c>
      <c r="C99" s="64">
        <f t="shared" si="12"/>
        <v>29000</v>
      </c>
      <c r="D99" s="64">
        <f t="shared" si="7"/>
        <v>206.7783316987728</v>
      </c>
      <c r="E99" s="64">
        <f t="shared" si="8"/>
        <v>29206.778331698773</v>
      </c>
      <c r="F99" s="64">
        <f t="shared" si="13"/>
        <v>1000</v>
      </c>
      <c r="G99" s="64">
        <f t="shared" si="9"/>
        <v>1206.7783316987727</v>
      </c>
      <c r="H99" s="64">
        <f t="shared" si="10"/>
        <v>28000</v>
      </c>
      <c r="I99" s="5"/>
    </row>
    <row r="100" spans="2:9" ht="14.25" customHeight="1" x14ac:dyDescent="0.3">
      <c r="B100" s="63">
        <f t="shared" si="11"/>
        <v>93</v>
      </c>
      <c r="C100" s="64">
        <f t="shared" si="12"/>
        <v>28000</v>
      </c>
      <c r="D100" s="64">
        <f t="shared" si="7"/>
        <v>199.6480443988151</v>
      </c>
      <c r="E100" s="64">
        <f t="shared" si="8"/>
        <v>28199.648044398815</v>
      </c>
      <c r="F100" s="64">
        <f t="shared" si="13"/>
        <v>1000</v>
      </c>
      <c r="G100" s="64">
        <f t="shared" si="9"/>
        <v>1199.648044398815</v>
      </c>
      <c r="H100" s="64">
        <f t="shared" si="10"/>
        <v>27000</v>
      </c>
      <c r="I100" s="5"/>
    </row>
    <row r="101" spans="2:9" ht="14.25" customHeight="1" x14ac:dyDescent="0.3">
      <c r="B101" s="65">
        <f t="shared" si="11"/>
        <v>94</v>
      </c>
      <c r="C101" s="66">
        <f t="shared" si="12"/>
        <v>27000</v>
      </c>
      <c r="D101" s="66">
        <f t="shared" si="7"/>
        <v>192.51775709885743</v>
      </c>
      <c r="E101" s="66">
        <f t="shared" si="8"/>
        <v>27192.517757098856</v>
      </c>
      <c r="F101" s="64">
        <f t="shared" si="13"/>
        <v>1000</v>
      </c>
      <c r="G101" s="64">
        <f t="shared" si="9"/>
        <v>1192.5177570988574</v>
      </c>
      <c r="H101" s="66">
        <f t="shared" si="10"/>
        <v>26000</v>
      </c>
      <c r="I101" s="5"/>
    </row>
    <row r="102" spans="2:9" ht="14.25" customHeight="1" x14ac:dyDescent="0.3">
      <c r="B102" s="65">
        <f t="shared" si="11"/>
        <v>95</v>
      </c>
      <c r="C102" s="66">
        <f t="shared" si="12"/>
        <v>26000</v>
      </c>
      <c r="D102" s="66">
        <f t="shared" si="7"/>
        <v>185.38746979889976</v>
      </c>
      <c r="E102" s="66">
        <f t="shared" si="8"/>
        <v>26185.387469798901</v>
      </c>
      <c r="F102" s="64">
        <f t="shared" si="13"/>
        <v>1000</v>
      </c>
      <c r="G102" s="64">
        <f t="shared" si="9"/>
        <v>1185.3874697988997</v>
      </c>
      <c r="H102" s="66">
        <f t="shared" si="10"/>
        <v>25000</v>
      </c>
      <c r="I102" s="5"/>
    </row>
    <row r="103" spans="2:9" ht="14.25" customHeight="1" x14ac:dyDescent="0.3">
      <c r="B103" s="65">
        <f t="shared" si="11"/>
        <v>96</v>
      </c>
      <c r="C103" s="66">
        <f t="shared" si="12"/>
        <v>25000</v>
      </c>
      <c r="D103" s="66">
        <f t="shared" si="7"/>
        <v>178.25718249894206</v>
      </c>
      <c r="E103" s="66">
        <f t="shared" si="8"/>
        <v>25178.257182498943</v>
      </c>
      <c r="F103" s="64">
        <f t="shared" si="13"/>
        <v>1000</v>
      </c>
      <c r="G103" s="64">
        <f t="shared" si="9"/>
        <v>1178.257182498942</v>
      </c>
      <c r="H103" s="66">
        <f t="shared" si="10"/>
        <v>24000</v>
      </c>
      <c r="I103" s="5"/>
    </row>
    <row r="104" spans="2:9" ht="14.25" customHeight="1" x14ac:dyDescent="0.3">
      <c r="B104" s="63">
        <f t="shared" si="11"/>
        <v>97</v>
      </c>
      <c r="C104" s="64">
        <f t="shared" si="12"/>
        <v>24000</v>
      </c>
      <c r="D104" s="64">
        <f t="shared" si="7"/>
        <v>171.12689519898439</v>
      </c>
      <c r="E104" s="64">
        <f t="shared" si="8"/>
        <v>24171.126895198984</v>
      </c>
      <c r="F104" s="64">
        <f t="shared" si="13"/>
        <v>1000</v>
      </c>
      <c r="G104" s="64">
        <f t="shared" si="9"/>
        <v>1171.1268951989844</v>
      </c>
      <c r="H104" s="64">
        <f t="shared" si="10"/>
        <v>23000</v>
      </c>
      <c r="I104" s="5"/>
    </row>
    <row r="105" spans="2:9" ht="14.25" customHeight="1" x14ac:dyDescent="0.3">
      <c r="B105" s="63">
        <f t="shared" si="11"/>
        <v>98</v>
      </c>
      <c r="C105" s="64">
        <f t="shared" si="12"/>
        <v>23000</v>
      </c>
      <c r="D105" s="64">
        <f t="shared" si="7"/>
        <v>163.99660789902671</v>
      </c>
      <c r="E105" s="64">
        <f t="shared" si="8"/>
        <v>23163.996607899026</v>
      </c>
      <c r="F105" s="64">
        <f t="shared" si="13"/>
        <v>1000</v>
      </c>
      <c r="G105" s="64">
        <f t="shared" si="9"/>
        <v>1163.9966078990267</v>
      </c>
      <c r="H105" s="64">
        <f t="shared" si="10"/>
        <v>22000</v>
      </c>
      <c r="I105" s="5"/>
    </row>
    <row r="106" spans="2:9" ht="14.25" customHeight="1" x14ac:dyDescent="0.3">
      <c r="B106" s="63">
        <f t="shared" si="11"/>
        <v>99</v>
      </c>
      <c r="C106" s="64">
        <f t="shared" si="12"/>
        <v>22000</v>
      </c>
      <c r="D106" s="64">
        <f t="shared" si="7"/>
        <v>156.86632059906901</v>
      </c>
      <c r="E106" s="64">
        <f t="shared" si="8"/>
        <v>22156.866320599071</v>
      </c>
      <c r="F106" s="64">
        <f t="shared" si="13"/>
        <v>1000</v>
      </c>
      <c r="G106" s="64">
        <f t="shared" si="9"/>
        <v>1156.866320599069</v>
      </c>
      <c r="H106" s="64">
        <f t="shared" si="10"/>
        <v>21000</v>
      </c>
      <c r="I106" s="5"/>
    </row>
    <row r="107" spans="2:9" ht="14.25" customHeight="1" x14ac:dyDescent="0.3">
      <c r="B107" s="65">
        <f t="shared" si="11"/>
        <v>100</v>
      </c>
      <c r="C107" s="66">
        <f t="shared" si="12"/>
        <v>21000</v>
      </c>
      <c r="D107" s="66">
        <f t="shared" si="7"/>
        <v>149.73603329911134</v>
      </c>
      <c r="E107" s="66">
        <f t="shared" si="8"/>
        <v>21149.736033299112</v>
      </c>
      <c r="F107" s="64">
        <f t="shared" si="13"/>
        <v>1000</v>
      </c>
      <c r="G107" s="64">
        <f t="shared" si="9"/>
        <v>1149.7360332991113</v>
      </c>
      <c r="H107" s="66">
        <f t="shared" si="10"/>
        <v>20000</v>
      </c>
      <c r="I107" s="5"/>
    </row>
    <row r="108" spans="2:9" ht="14.25" customHeight="1" x14ac:dyDescent="0.3">
      <c r="B108" s="65">
        <f t="shared" si="11"/>
        <v>101</v>
      </c>
      <c r="C108" s="66">
        <f t="shared" si="12"/>
        <v>20000</v>
      </c>
      <c r="D108" s="66">
        <f t="shared" si="7"/>
        <v>142.60574599915367</v>
      </c>
      <c r="E108" s="66">
        <f t="shared" si="8"/>
        <v>20142.605745999153</v>
      </c>
      <c r="F108" s="64">
        <f t="shared" si="13"/>
        <v>1000</v>
      </c>
      <c r="G108" s="64">
        <f t="shared" si="9"/>
        <v>1142.6057459991537</v>
      </c>
      <c r="H108" s="66">
        <f t="shared" si="10"/>
        <v>19000</v>
      </c>
      <c r="I108" s="5"/>
    </row>
    <row r="109" spans="2:9" ht="14.25" customHeight="1" x14ac:dyDescent="0.3">
      <c r="B109" s="65">
        <f t="shared" si="11"/>
        <v>102</v>
      </c>
      <c r="C109" s="66">
        <f t="shared" si="12"/>
        <v>19000</v>
      </c>
      <c r="D109" s="66">
        <f t="shared" si="7"/>
        <v>135.47545869919597</v>
      </c>
      <c r="E109" s="66">
        <f t="shared" si="8"/>
        <v>19135.475458699195</v>
      </c>
      <c r="F109" s="64">
        <f t="shared" si="13"/>
        <v>1000</v>
      </c>
      <c r="G109" s="64">
        <f t="shared" si="9"/>
        <v>1135.475458699196</v>
      </c>
      <c r="H109" s="66">
        <f t="shared" si="10"/>
        <v>18000</v>
      </c>
      <c r="I109" s="5"/>
    </row>
    <row r="110" spans="2:9" ht="14.25" customHeight="1" x14ac:dyDescent="0.3">
      <c r="B110" s="63">
        <f t="shared" si="11"/>
        <v>103</v>
      </c>
      <c r="C110" s="64">
        <f t="shared" si="12"/>
        <v>18000</v>
      </c>
      <c r="D110" s="64">
        <f t="shared" si="7"/>
        <v>128.3451713992383</v>
      </c>
      <c r="E110" s="64">
        <f t="shared" si="8"/>
        <v>18128.34517139924</v>
      </c>
      <c r="F110" s="64">
        <f t="shared" si="13"/>
        <v>1000</v>
      </c>
      <c r="G110" s="64">
        <f t="shared" si="9"/>
        <v>1128.3451713992383</v>
      </c>
      <c r="H110" s="64">
        <f t="shared" si="10"/>
        <v>17000</v>
      </c>
      <c r="I110" s="5"/>
    </row>
    <row r="111" spans="2:9" ht="14.25" customHeight="1" x14ac:dyDescent="0.3">
      <c r="B111" s="63">
        <f t="shared" si="11"/>
        <v>104</v>
      </c>
      <c r="C111" s="64">
        <f t="shared" si="12"/>
        <v>17000</v>
      </c>
      <c r="D111" s="64">
        <f t="shared" si="7"/>
        <v>121.21488409928061</v>
      </c>
      <c r="E111" s="64">
        <f t="shared" si="8"/>
        <v>17121.214884099281</v>
      </c>
      <c r="F111" s="64">
        <f t="shared" si="13"/>
        <v>1000</v>
      </c>
      <c r="G111" s="64">
        <f t="shared" si="9"/>
        <v>1121.2148840992807</v>
      </c>
      <c r="H111" s="64">
        <f t="shared" si="10"/>
        <v>16000</v>
      </c>
      <c r="I111" s="5"/>
    </row>
    <row r="112" spans="2:9" ht="14.25" customHeight="1" x14ac:dyDescent="0.3">
      <c r="B112" s="63">
        <f t="shared" si="11"/>
        <v>105</v>
      </c>
      <c r="C112" s="64">
        <f t="shared" si="12"/>
        <v>16000</v>
      </c>
      <c r="D112" s="64">
        <f t="shared" si="7"/>
        <v>114.08459679932292</v>
      </c>
      <c r="E112" s="64">
        <f t="shared" si="8"/>
        <v>16114.084596799323</v>
      </c>
      <c r="F112" s="64">
        <f t="shared" si="13"/>
        <v>1000</v>
      </c>
      <c r="G112" s="64">
        <f t="shared" si="9"/>
        <v>1114.084596799323</v>
      </c>
      <c r="H112" s="64">
        <f t="shared" si="10"/>
        <v>15000</v>
      </c>
      <c r="I112" s="5"/>
    </row>
    <row r="113" spans="2:9" ht="14.25" customHeight="1" x14ac:dyDescent="0.3">
      <c r="B113" s="65">
        <f t="shared" si="11"/>
        <v>106</v>
      </c>
      <c r="C113" s="66">
        <f t="shared" si="12"/>
        <v>15000</v>
      </c>
      <c r="D113" s="66">
        <f t="shared" si="7"/>
        <v>106.95430949936524</v>
      </c>
      <c r="E113" s="66">
        <f t="shared" si="8"/>
        <v>15106.954309499366</v>
      </c>
      <c r="F113" s="64">
        <f t="shared" si="13"/>
        <v>1000</v>
      </c>
      <c r="G113" s="64">
        <f t="shared" si="9"/>
        <v>1106.9543094993653</v>
      </c>
      <c r="H113" s="66">
        <f t="shared" si="10"/>
        <v>14000</v>
      </c>
      <c r="I113" s="5"/>
    </row>
    <row r="114" spans="2:9" ht="14.25" customHeight="1" x14ac:dyDescent="0.3">
      <c r="B114" s="65">
        <f t="shared" si="11"/>
        <v>107</v>
      </c>
      <c r="C114" s="66">
        <f t="shared" si="12"/>
        <v>14000</v>
      </c>
      <c r="D114" s="66">
        <f t="shared" si="7"/>
        <v>99.824022199407551</v>
      </c>
      <c r="E114" s="66">
        <f t="shared" si="8"/>
        <v>14099.824022199407</v>
      </c>
      <c r="F114" s="64">
        <f t="shared" si="13"/>
        <v>1000</v>
      </c>
      <c r="G114" s="64">
        <f t="shared" si="9"/>
        <v>1099.8240221994076</v>
      </c>
      <c r="H114" s="66">
        <f t="shared" si="10"/>
        <v>13000</v>
      </c>
      <c r="I114" s="5"/>
    </row>
    <row r="115" spans="2:9" ht="14.25" customHeight="1" x14ac:dyDescent="0.3">
      <c r="B115" s="65">
        <f t="shared" si="11"/>
        <v>108</v>
      </c>
      <c r="C115" s="66">
        <f t="shared" si="12"/>
        <v>13000</v>
      </c>
      <c r="D115" s="66">
        <f t="shared" si="7"/>
        <v>92.693734899449879</v>
      </c>
      <c r="E115" s="66">
        <f t="shared" si="8"/>
        <v>13092.693734899451</v>
      </c>
      <c r="F115" s="64">
        <f t="shared" si="13"/>
        <v>1000</v>
      </c>
      <c r="G115" s="64">
        <f t="shared" si="9"/>
        <v>1092.69373489945</v>
      </c>
      <c r="H115" s="66">
        <f t="shared" si="10"/>
        <v>12000</v>
      </c>
      <c r="I115" s="5"/>
    </row>
    <row r="116" spans="2:9" ht="14.25" customHeight="1" x14ac:dyDescent="0.3">
      <c r="B116" s="63">
        <f t="shared" si="11"/>
        <v>109</v>
      </c>
      <c r="C116" s="64">
        <f t="shared" si="12"/>
        <v>12000</v>
      </c>
      <c r="D116" s="64">
        <f t="shared" si="7"/>
        <v>85.563447599492193</v>
      </c>
      <c r="E116" s="64">
        <f t="shared" si="8"/>
        <v>12085.563447599492</v>
      </c>
      <c r="F116" s="64">
        <f t="shared" si="13"/>
        <v>1000</v>
      </c>
      <c r="G116" s="64">
        <f t="shared" si="9"/>
        <v>1085.5634475994923</v>
      </c>
      <c r="H116" s="64">
        <f t="shared" si="10"/>
        <v>11000</v>
      </c>
      <c r="I116" s="5"/>
    </row>
    <row r="117" spans="2:9" ht="14.25" customHeight="1" x14ac:dyDescent="0.3">
      <c r="B117" s="63">
        <f t="shared" si="11"/>
        <v>110</v>
      </c>
      <c r="C117" s="64">
        <f t="shared" si="12"/>
        <v>11000</v>
      </c>
      <c r="D117" s="64">
        <f t="shared" si="7"/>
        <v>78.433160299534507</v>
      </c>
      <c r="E117" s="64">
        <f t="shared" si="8"/>
        <v>11078.433160299535</v>
      </c>
      <c r="F117" s="64">
        <f t="shared" si="13"/>
        <v>1000</v>
      </c>
      <c r="G117" s="64">
        <f t="shared" si="9"/>
        <v>1078.4331602995344</v>
      </c>
      <c r="H117" s="64">
        <f t="shared" si="10"/>
        <v>10000</v>
      </c>
      <c r="I117" s="5"/>
    </row>
    <row r="118" spans="2:9" ht="14.25" customHeight="1" x14ac:dyDescent="0.3">
      <c r="B118" s="63">
        <f t="shared" si="11"/>
        <v>111</v>
      </c>
      <c r="C118" s="64">
        <f t="shared" si="12"/>
        <v>10000</v>
      </c>
      <c r="D118" s="64">
        <f t="shared" si="7"/>
        <v>71.302872999576834</v>
      </c>
      <c r="E118" s="64">
        <f t="shared" si="8"/>
        <v>10071.302872999577</v>
      </c>
      <c r="F118" s="64">
        <f t="shared" si="13"/>
        <v>1000</v>
      </c>
      <c r="G118" s="64">
        <f t="shared" si="9"/>
        <v>1071.3028729995767</v>
      </c>
      <c r="H118" s="64">
        <f t="shared" si="10"/>
        <v>9000</v>
      </c>
      <c r="I118" s="5"/>
    </row>
    <row r="119" spans="2:9" ht="14.25" customHeight="1" x14ac:dyDescent="0.3">
      <c r="B119" s="65">
        <f t="shared" si="11"/>
        <v>112</v>
      </c>
      <c r="C119" s="66">
        <f t="shared" si="12"/>
        <v>9000</v>
      </c>
      <c r="D119" s="66">
        <f t="shared" si="7"/>
        <v>64.172585699619148</v>
      </c>
      <c r="E119" s="66">
        <f t="shared" si="8"/>
        <v>9064.17258569962</v>
      </c>
      <c r="F119" s="64">
        <f t="shared" si="13"/>
        <v>1000</v>
      </c>
      <c r="G119" s="64">
        <f t="shared" si="9"/>
        <v>1064.172585699619</v>
      </c>
      <c r="H119" s="66">
        <f t="shared" si="10"/>
        <v>8000.0000000000009</v>
      </c>
      <c r="I119" s="5"/>
    </row>
    <row r="120" spans="2:9" ht="14.25" customHeight="1" x14ac:dyDescent="0.3">
      <c r="B120" s="65">
        <f t="shared" si="11"/>
        <v>113</v>
      </c>
      <c r="C120" s="66">
        <f t="shared" si="12"/>
        <v>8000.0000000000009</v>
      </c>
      <c r="D120" s="66">
        <f t="shared" si="7"/>
        <v>57.042298399661469</v>
      </c>
      <c r="E120" s="66">
        <f t="shared" si="8"/>
        <v>8057.0422983996623</v>
      </c>
      <c r="F120" s="64">
        <f t="shared" si="13"/>
        <v>1000</v>
      </c>
      <c r="G120" s="64">
        <f t="shared" si="9"/>
        <v>1057.0422983996614</v>
      </c>
      <c r="H120" s="66">
        <f t="shared" si="10"/>
        <v>7000.0000000000009</v>
      </c>
      <c r="I120" s="5"/>
    </row>
    <row r="121" spans="2:9" ht="14.25" customHeight="1" x14ac:dyDescent="0.3">
      <c r="B121" s="65">
        <f t="shared" si="11"/>
        <v>114</v>
      </c>
      <c r="C121" s="66">
        <f t="shared" si="12"/>
        <v>7000.0000000000009</v>
      </c>
      <c r="D121" s="66">
        <f t="shared" si="7"/>
        <v>49.912011099703783</v>
      </c>
      <c r="E121" s="66">
        <f t="shared" si="8"/>
        <v>7049.9120110997046</v>
      </c>
      <c r="F121" s="64">
        <f t="shared" si="13"/>
        <v>1000</v>
      </c>
      <c r="G121" s="64">
        <f t="shared" si="9"/>
        <v>1049.9120110997037</v>
      </c>
      <c r="H121" s="66">
        <f t="shared" si="10"/>
        <v>6000.0000000000009</v>
      </c>
      <c r="I121" s="5"/>
    </row>
    <row r="122" spans="2:9" ht="14.25" customHeight="1" x14ac:dyDescent="0.3">
      <c r="B122" s="63">
        <f t="shared" si="11"/>
        <v>115</v>
      </c>
      <c r="C122" s="64">
        <f t="shared" si="12"/>
        <v>6000.0000000000009</v>
      </c>
      <c r="D122" s="64">
        <f t="shared" si="7"/>
        <v>42.781723799746104</v>
      </c>
      <c r="E122" s="64">
        <f t="shared" si="8"/>
        <v>6042.7817237997469</v>
      </c>
      <c r="F122" s="64">
        <f t="shared" si="13"/>
        <v>1000</v>
      </c>
      <c r="G122" s="64">
        <f t="shared" si="9"/>
        <v>1042.781723799746</v>
      </c>
      <c r="H122" s="64">
        <f t="shared" si="10"/>
        <v>5000.0000000000009</v>
      </c>
      <c r="I122" s="5"/>
    </row>
    <row r="123" spans="2:9" ht="14.25" customHeight="1" x14ac:dyDescent="0.3">
      <c r="B123" s="63">
        <f t="shared" si="11"/>
        <v>116</v>
      </c>
      <c r="C123" s="64">
        <f t="shared" si="12"/>
        <v>5000.0000000000009</v>
      </c>
      <c r="D123" s="64">
        <f t="shared" si="7"/>
        <v>35.651436499788417</v>
      </c>
      <c r="E123" s="64">
        <f t="shared" si="8"/>
        <v>5035.6514364997893</v>
      </c>
      <c r="F123" s="64">
        <f t="shared" si="13"/>
        <v>1000</v>
      </c>
      <c r="G123" s="64">
        <f t="shared" si="9"/>
        <v>1035.6514364997884</v>
      </c>
      <c r="H123" s="64">
        <f t="shared" si="10"/>
        <v>4000.0000000000009</v>
      </c>
      <c r="I123" s="5"/>
    </row>
    <row r="124" spans="2:9" ht="14.25" customHeight="1" x14ac:dyDescent="0.3">
      <c r="B124" s="63">
        <f t="shared" si="11"/>
        <v>117</v>
      </c>
      <c r="C124" s="64">
        <f t="shared" si="12"/>
        <v>4000.0000000000009</v>
      </c>
      <c r="D124" s="64">
        <f t="shared" si="7"/>
        <v>28.521149199830738</v>
      </c>
      <c r="E124" s="64">
        <f t="shared" si="8"/>
        <v>4028.5211491998316</v>
      </c>
      <c r="F124" s="64">
        <f t="shared" si="13"/>
        <v>1000</v>
      </c>
      <c r="G124" s="64">
        <f t="shared" si="9"/>
        <v>1028.5211491998307</v>
      </c>
      <c r="H124" s="64">
        <f t="shared" si="10"/>
        <v>3000.0000000000009</v>
      </c>
      <c r="I124" s="5"/>
    </row>
    <row r="125" spans="2:9" ht="14.25" customHeight="1" x14ac:dyDescent="0.3">
      <c r="B125" s="65">
        <f t="shared" si="11"/>
        <v>118</v>
      </c>
      <c r="C125" s="66">
        <f t="shared" si="12"/>
        <v>3000.0000000000009</v>
      </c>
      <c r="D125" s="66">
        <f t="shared" si="7"/>
        <v>21.390861899873055</v>
      </c>
      <c r="E125" s="66">
        <f t="shared" si="8"/>
        <v>3021.3908618998739</v>
      </c>
      <c r="F125" s="64">
        <f t="shared" si="13"/>
        <v>1000</v>
      </c>
      <c r="G125" s="64">
        <f t="shared" si="9"/>
        <v>1021.390861899873</v>
      </c>
      <c r="H125" s="66">
        <f t="shared" si="10"/>
        <v>2000.0000000000009</v>
      </c>
      <c r="I125" s="5"/>
    </row>
    <row r="126" spans="2:9" ht="14.25" customHeight="1" x14ac:dyDescent="0.3">
      <c r="B126" s="65">
        <f t="shared" si="11"/>
        <v>119</v>
      </c>
      <c r="C126" s="66">
        <f t="shared" si="12"/>
        <v>2000.0000000000009</v>
      </c>
      <c r="D126" s="66">
        <f t="shared" si="7"/>
        <v>14.260574599915373</v>
      </c>
      <c r="E126" s="66">
        <f t="shared" si="8"/>
        <v>2014.2605745999163</v>
      </c>
      <c r="F126" s="64">
        <f t="shared" si="13"/>
        <v>1000</v>
      </c>
      <c r="G126" s="64">
        <f t="shared" si="9"/>
        <v>1014.2605745999153</v>
      </c>
      <c r="H126" s="66">
        <f t="shared" si="10"/>
        <v>1000.0000000000009</v>
      </c>
      <c r="I126" s="5"/>
    </row>
    <row r="127" spans="2:9" ht="14.25" customHeight="1" x14ac:dyDescent="0.3">
      <c r="B127" s="65">
        <f t="shared" si="11"/>
        <v>120</v>
      </c>
      <c r="C127" s="66">
        <f t="shared" si="12"/>
        <v>1000.0000000000009</v>
      </c>
      <c r="D127" s="66">
        <f t="shared" si="7"/>
        <v>7.130287299957689</v>
      </c>
      <c r="E127" s="66">
        <f t="shared" si="8"/>
        <v>1007.1302872999586</v>
      </c>
      <c r="F127" s="64">
        <f t="shared" si="13"/>
        <v>1000</v>
      </c>
      <c r="G127" s="64">
        <f t="shared" si="9"/>
        <v>1007.1302872999577</v>
      </c>
      <c r="H127" s="66">
        <f t="shared" si="10"/>
        <v>9.0949470177292824E-13</v>
      </c>
      <c r="I127" s="5"/>
    </row>
    <row r="128" spans="2:9" ht="14.25" customHeight="1" x14ac:dyDescent="0.3">
      <c r="B128" s="63">
        <f t="shared" si="11"/>
        <v>0</v>
      </c>
      <c r="C128" s="64">
        <f t="shared" si="12"/>
        <v>0</v>
      </c>
      <c r="D128" s="64">
        <f t="shared" si="7"/>
        <v>0</v>
      </c>
      <c r="E128" s="64">
        <f t="shared" si="8"/>
        <v>0</v>
      </c>
      <c r="F128" s="64">
        <f t="shared" si="13"/>
        <v>0</v>
      </c>
      <c r="G128" s="64">
        <f t="shared" si="9"/>
        <v>0</v>
      </c>
      <c r="H128" s="64">
        <f t="shared" si="10"/>
        <v>0</v>
      </c>
      <c r="I128" s="5"/>
    </row>
    <row r="129" spans="2:9" ht="14.25" customHeight="1" x14ac:dyDescent="0.3">
      <c r="B129" s="63">
        <f t="shared" si="11"/>
        <v>0</v>
      </c>
      <c r="C129" s="64">
        <f t="shared" si="12"/>
        <v>0</v>
      </c>
      <c r="D129" s="64">
        <f t="shared" si="7"/>
        <v>0</v>
      </c>
      <c r="E129" s="64">
        <f t="shared" si="8"/>
        <v>0</v>
      </c>
      <c r="F129" s="64">
        <f t="shared" si="13"/>
        <v>0</v>
      </c>
      <c r="G129" s="64">
        <f t="shared" si="9"/>
        <v>0</v>
      </c>
      <c r="H129" s="64">
        <f t="shared" si="10"/>
        <v>0</v>
      </c>
      <c r="I129" s="5"/>
    </row>
    <row r="130" spans="2:9" ht="14.25" customHeight="1" x14ac:dyDescent="0.3">
      <c r="B130" s="63">
        <f t="shared" si="11"/>
        <v>0</v>
      </c>
      <c r="C130" s="64">
        <f t="shared" si="12"/>
        <v>0</v>
      </c>
      <c r="D130" s="64">
        <f t="shared" si="7"/>
        <v>0</v>
      </c>
      <c r="E130" s="64">
        <f t="shared" si="8"/>
        <v>0</v>
      </c>
      <c r="F130" s="64">
        <f t="shared" si="13"/>
        <v>0</v>
      </c>
      <c r="G130" s="64">
        <f t="shared" si="9"/>
        <v>0</v>
      </c>
      <c r="H130" s="64">
        <f t="shared" si="10"/>
        <v>0</v>
      </c>
      <c r="I130" s="5"/>
    </row>
    <row r="131" spans="2:9" ht="14.25" customHeight="1" x14ac:dyDescent="0.3">
      <c r="B131" s="65">
        <f t="shared" si="11"/>
        <v>0</v>
      </c>
      <c r="C131" s="66">
        <f t="shared" si="12"/>
        <v>0</v>
      </c>
      <c r="D131" s="66">
        <f t="shared" si="7"/>
        <v>0</v>
      </c>
      <c r="E131" s="66">
        <f t="shared" si="8"/>
        <v>0</v>
      </c>
      <c r="F131" s="64">
        <f t="shared" si="13"/>
        <v>0</v>
      </c>
      <c r="G131" s="64">
        <f t="shared" si="9"/>
        <v>0</v>
      </c>
      <c r="H131" s="66">
        <f t="shared" si="10"/>
        <v>0</v>
      </c>
      <c r="I131" s="5"/>
    </row>
    <row r="132" spans="2:9" ht="14.25" customHeight="1" x14ac:dyDescent="0.3">
      <c r="B132" s="65">
        <f t="shared" si="11"/>
        <v>0</v>
      </c>
      <c r="C132" s="66">
        <f t="shared" si="12"/>
        <v>0</v>
      </c>
      <c r="D132" s="66">
        <f t="shared" si="7"/>
        <v>0</v>
      </c>
      <c r="E132" s="66">
        <f t="shared" si="8"/>
        <v>0</v>
      </c>
      <c r="F132" s="64">
        <f t="shared" si="13"/>
        <v>0</v>
      </c>
      <c r="G132" s="64">
        <f t="shared" si="9"/>
        <v>0</v>
      </c>
      <c r="H132" s="66">
        <f t="shared" si="10"/>
        <v>0</v>
      </c>
      <c r="I132" s="5"/>
    </row>
    <row r="133" spans="2:9" ht="14.25" customHeight="1" x14ac:dyDescent="0.3">
      <c r="B133" s="65">
        <f t="shared" si="11"/>
        <v>0</v>
      </c>
      <c r="C133" s="66">
        <f t="shared" si="12"/>
        <v>0</v>
      </c>
      <c r="D133" s="66">
        <f t="shared" si="7"/>
        <v>0</v>
      </c>
      <c r="E133" s="66">
        <f t="shared" si="8"/>
        <v>0</v>
      </c>
      <c r="F133" s="64">
        <f t="shared" si="13"/>
        <v>0</v>
      </c>
      <c r="G133" s="64">
        <f t="shared" si="9"/>
        <v>0</v>
      </c>
      <c r="H133" s="66">
        <f t="shared" si="10"/>
        <v>0</v>
      </c>
      <c r="I133" s="5"/>
    </row>
    <row r="134" spans="2:9" ht="14.25" customHeight="1" x14ac:dyDescent="0.3">
      <c r="B134" s="63">
        <f t="shared" si="11"/>
        <v>0</v>
      </c>
      <c r="C134" s="64">
        <f t="shared" si="12"/>
        <v>0</v>
      </c>
      <c r="D134" s="64">
        <f t="shared" si="7"/>
        <v>0</v>
      </c>
      <c r="E134" s="64">
        <f t="shared" si="8"/>
        <v>0</v>
      </c>
      <c r="F134" s="64">
        <f t="shared" si="13"/>
        <v>0</v>
      </c>
      <c r="G134" s="64">
        <f t="shared" si="9"/>
        <v>0</v>
      </c>
      <c r="H134" s="64">
        <f t="shared" si="10"/>
        <v>0</v>
      </c>
      <c r="I134" s="5"/>
    </row>
    <row r="135" spans="2:9" ht="14.25" customHeight="1" x14ac:dyDescent="0.3">
      <c r="B135" s="63">
        <f t="shared" si="11"/>
        <v>0</v>
      </c>
      <c r="C135" s="64">
        <f t="shared" si="12"/>
        <v>0</v>
      </c>
      <c r="D135" s="64">
        <f t="shared" si="7"/>
        <v>0</v>
      </c>
      <c r="E135" s="64">
        <f t="shared" si="8"/>
        <v>0</v>
      </c>
      <c r="F135" s="64">
        <f t="shared" si="13"/>
        <v>0</v>
      </c>
      <c r="G135" s="64">
        <f t="shared" si="9"/>
        <v>0</v>
      </c>
      <c r="H135" s="64">
        <f t="shared" si="10"/>
        <v>0</v>
      </c>
      <c r="I135" s="5"/>
    </row>
    <row r="136" spans="2:9" ht="14.25" customHeight="1" x14ac:dyDescent="0.3">
      <c r="B136" s="63">
        <f t="shared" si="11"/>
        <v>0</v>
      </c>
      <c r="C136" s="64">
        <f t="shared" si="12"/>
        <v>0</v>
      </c>
      <c r="D136" s="64">
        <f t="shared" ref="D136:D199" si="14">IF(B136&gt;0,C136*$F$5,0)</f>
        <v>0</v>
      </c>
      <c r="E136" s="64">
        <f t="shared" ref="E136:E199" si="15">IF(B136&gt;0,C136+D136,0)</f>
        <v>0</v>
      </c>
      <c r="F136" s="64">
        <f t="shared" si="13"/>
        <v>0</v>
      </c>
      <c r="G136" s="64">
        <f t="shared" ref="G136:G199" si="16">IF(B136&gt;0,D136+F136,0)</f>
        <v>0</v>
      </c>
      <c r="H136" s="64">
        <f t="shared" ref="H136:H199" si="17">IF(B136&gt;0,E136-G136,0)</f>
        <v>0</v>
      </c>
      <c r="I136" s="5"/>
    </row>
    <row r="137" spans="2:9" ht="14.25" customHeight="1" x14ac:dyDescent="0.3">
      <c r="B137" s="65">
        <f t="shared" ref="B137:B200" si="18">IF(AND(B136&gt;0,B136&lt;D$5),B136+1,0)</f>
        <v>0</v>
      </c>
      <c r="C137" s="66">
        <f t="shared" ref="C137:C200" si="19">IF(B137&gt;0,H136,0)</f>
        <v>0</v>
      </c>
      <c r="D137" s="66">
        <f t="shared" si="14"/>
        <v>0</v>
      </c>
      <c r="E137" s="66">
        <f t="shared" si="15"/>
        <v>0</v>
      </c>
      <c r="F137" s="64">
        <f t="shared" ref="F137:F200" si="20">IF(B137&gt;0,$F$8,0)</f>
        <v>0</v>
      </c>
      <c r="G137" s="64">
        <f t="shared" si="16"/>
        <v>0</v>
      </c>
      <c r="H137" s="66">
        <f t="shared" si="17"/>
        <v>0</v>
      </c>
      <c r="I137" s="5"/>
    </row>
    <row r="138" spans="2:9" ht="14.25" customHeight="1" x14ac:dyDescent="0.3">
      <c r="B138" s="65">
        <f t="shared" si="18"/>
        <v>0</v>
      </c>
      <c r="C138" s="66">
        <f t="shared" si="19"/>
        <v>0</v>
      </c>
      <c r="D138" s="66">
        <f t="shared" si="14"/>
        <v>0</v>
      </c>
      <c r="E138" s="66">
        <f t="shared" si="15"/>
        <v>0</v>
      </c>
      <c r="F138" s="64">
        <f t="shared" si="20"/>
        <v>0</v>
      </c>
      <c r="G138" s="64">
        <f t="shared" si="16"/>
        <v>0</v>
      </c>
      <c r="H138" s="66">
        <f t="shared" si="17"/>
        <v>0</v>
      </c>
      <c r="I138" s="5"/>
    </row>
    <row r="139" spans="2:9" ht="14.25" customHeight="1" x14ac:dyDescent="0.3">
      <c r="B139" s="65">
        <f t="shared" si="18"/>
        <v>0</v>
      </c>
      <c r="C139" s="66">
        <f t="shared" si="19"/>
        <v>0</v>
      </c>
      <c r="D139" s="66">
        <f t="shared" si="14"/>
        <v>0</v>
      </c>
      <c r="E139" s="66">
        <f t="shared" si="15"/>
        <v>0</v>
      </c>
      <c r="F139" s="64">
        <f t="shared" si="20"/>
        <v>0</v>
      </c>
      <c r="G139" s="64">
        <f t="shared" si="16"/>
        <v>0</v>
      </c>
      <c r="H139" s="66">
        <f t="shared" si="17"/>
        <v>0</v>
      </c>
      <c r="I139" s="5"/>
    </row>
    <row r="140" spans="2:9" ht="14.25" customHeight="1" x14ac:dyDescent="0.3">
      <c r="B140" s="63">
        <f t="shared" si="18"/>
        <v>0</v>
      </c>
      <c r="C140" s="64">
        <f t="shared" si="19"/>
        <v>0</v>
      </c>
      <c r="D140" s="64">
        <f t="shared" si="14"/>
        <v>0</v>
      </c>
      <c r="E140" s="64">
        <f t="shared" si="15"/>
        <v>0</v>
      </c>
      <c r="F140" s="64">
        <f t="shared" si="20"/>
        <v>0</v>
      </c>
      <c r="G140" s="64">
        <f t="shared" si="16"/>
        <v>0</v>
      </c>
      <c r="H140" s="64">
        <f t="shared" si="17"/>
        <v>0</v>
      </c>
      <c r="I140" s="5"/>
    </row>
    <row r="141" spans="2:9" ht="14.25" customHeight="1" x14ac:dyDescent="0.3">
      <c r="B141" s="63">
        <f t="shared" si="18"/>
        <v>0</v>
      </c>
      <c r="C141" s="64">
        <f t="shared" si="19"/>
        <v>0</v>
      </c>
      <c r="D141" s="64">
        <f t="shared" si="14"/>
        <v>0</v>
      </c>
      <c r="E141" s="64">
        <f t="shared" si="15"/>
        <v>0</v>
      </c>
      <c r="F141" s="64">
        <f t="shared" si="20"/>
        <v>0</v>
      </c>
      <c r="G141" s="64">
        <f t="shared" si="16"/>
        <v>0</v>
      </c>
      <c r="H141" s="64">
        <f t="shared" si="17"/>
        <v>0</v>
      </c>
      <c r="I141" s="5"/>
    </row>
    <row r="142" spans="2:9" ht="14.25" customHeight="1" x14ac:dyDescent="0.3">
      <c r="B142" s="63">
        <f t="shared" si="18"/>
        <v>0</v>
      </c>
      <c r="C142" s="64">
        <f t="shared" si="19"/>
        <v>0</v>
      </c>
      <c r="D142" s="64">
        <f t="shared" si="14"/>
        <v>0</v>
      </c>
      <c r="E142" s="64">
        <f t="shared" si="15"/>
        <v>0</v>
      </c>
      <c r="F142" s="64">
        <f t="shared" si="20"/>
        <v>0</v>
      </c>
      <c r="G142" s="64">
        <f t="shared" si="16"/>
        <v>0</v>
      </c>
      <c r="H142" s="64">
        <f t="shared" si="17"/>
        <v>0</v>
      </c>
      <c r="I142" s="5"/>
    </row>
    <row r="143" spans="2:9" ht="14.25" customHeight="1" x14ac:dyDescent="0.3">
      <c r="B143" s="65">
        <f t="shared" si="18"/>
        <v>0</v>
      </c>
      <c r="C143" s="66">
        <f t="shared" si="19"/>
        <v>0</v>
      </c>
      <c r="D143" s="66">
        <f t="shared" si="14"/>
        <v>0</v>
      </c>
      <c r="E143" s="66">
        <f t="shared" si="15"/>
        <v>0</v>
      </c>
      <c r="F143" s="64">
        <f t="shared" si="20"/>
        <v>0</v>
      </c>
      <c r="G143" s="64">
        <f t="shared" si="16"/>
        <v>0</v>
      </c>
      <c r="H143" s="66">
        <f t="shared" si="17"/>
        <v>0</v>
      </c>
      <c r="I143" s="5"/>
    </row>
    <row r="144" spans="2:9" ht="14.25" customHeight="1" x14ac:dyDescent="0.3">
      <c r="B144" s="65">
        <f t="shared" si="18"/>
        <v>0</v>
      </c>
      <c r="C144" s="66">
        <f t="shared" si="19"/>
        <v>0</v>
      </c>
      <c r="D144" s="66">
        <f t="shared" si="14"/>
        <v>0</v>
      </c>
      <c r="E144" s="66">
        <f t="shared" si="15"/>
        <v>0</v>
      </c>
      <c r="F144" s="64">
        <f t="shared" si="20"/>
        <v>0</v>
      </c>
      <c r="G144" s="64">
        <f t="shared" si="16"/>
        <v>0</v>
      </c>
      <c r="H144" s="66">
        <f t="shared" si="17"/>
        <v>0</v>
      </c>
      <c r="I144" s="5"/>
    </row>
    <row r="145" spans="2:9" ht="14.25" customHeight="1" x14ac:dyDescent="0.3">
      <c r="B145" s="65">
        <f t="shared" si="18"/>
        <v>0</v>
      </c>
      <c r="C145" s="66">
        <f t="shared" si="19"/>
        <v>0</v>
      </c>
      <c r="D145" s="66">
        <f t="shared" si="14"/>
        <v>0</v>
      </c>
      <c r="E145" s="66">
        <f t="shared" si="15"/>
        <v>0</v>
      </c>
      <c r="F145" s="64">
        <f t="shared" si="20"/>
        <v>0</v>
      </c>
      <c r="G145" s="64">
        <f t="shared" si="16"/>
        <v>0</v>
      </c>
      <c r="H145" s="66">
        <f t="shared" si="17"/>
        <v>0</v>
      </c>
      <c r="I145" s="5"/>
    </row>
    <row r="146" spans="2:9" ht="14.25" customHeight="1" x14ac:dyDescent="0.3">
      <c r="B146" s="63">
        <f t="shared" si="18"/>
        <v>0</v>
      </c>
      <c r="C146" s="64">
        <f t="shared" si="19"/>
        <v>0</v>
      </c>
      <c r="D146" s="64">
        <f t="shared" si="14"/>
        <v>0</v>
      </c>
      <c r="E146" s="64">
        <f t="shared" si="15"/>
        <v>0</v>
      </c>
      <c r="F146" s="64">
        <f t="shared" si="20"/>
        <v>0</v>
      </c>
      <c r="G146" s="64">
        <f t="shared" si="16"/>
        <v>0</v>
      </c>
      <c r="H146" s="64">
        <f t="shared" si="17"/>
        <v>0</v>
      </c>
      <c r="I146" s="5"/>
    </row>
    <row r="147" spans="2:9" ht="14.25" customHeight="1" x14ac:dyDescent="0.3">
      <c r="B147" s="63">
        <f t="shared" si="18"/>
        <v>0</v>
      </c>
      <c r="C147" s="64">
        <f t="shared" si="19"/>
        <v>0</v>
      </c>
      <c r="D147" s="64">
        <f t="shared" si="14"/>
        <v>0</v>
      </c>
      <c r="E147" s="64">
        <f t="shared" si="15"/>
        <v>0</v>
      </c>
      <c r="F147" s="64">
        <f t="shared" si="20"/>
        <v>0</v>
      </c>
      <c r="G147" s="64">
        <f t="shared" si="16"/>
        <v>0</v>
      </c>
      <c r="H147" s="64">
        <f t="shared" si="17"/>
        <v>0</v>
      </c>
      <c r="I147" s="5"/>
    </row>
    <row r="148" spans="2:9" ht="14.25" customHeight="1" x14ac:dyDescent="0.3">
      <c r="B148" s="63">
        <f t="shared" si="18"/>
        <v>0</v>
      </c>
      <c r="C148" s="64">
        <f t="shared" si="19"/>
        <v>0</v>
      </c>
      <c r="D148" s="64">
        <f t="shared" si="14"/>
        <v>0</v>
      </c>
      <c r="E148" s="64">
        <f t="shared" si="15"/>
        <v>0</v>
      </c>
      <c r="F148" s="64">
        <f t="shared" si="20"/>
        <v>0</v>
      </c>
      <c r="G148" s="64">
        <f t="shared" si="16"/>
        <v>0</v>
      </c>
      <c r="H148" s="64">
        <f t="shared" si="17"/>
        <v>0</v>
      </c>
      <c r="I148" s="5"/>
    </row>
    <row r="149" spans="2:9" ht="14.25" customHeight="1" x14ac:dyDescent="0.3">
      <c r="B149" s="65">
        <f t="shared" si="18"/>
        <v>0</v>
      </c>
      <c r="C149" s="66">
        <f t="shared" si="19"/>
        <v>0</v>
      </c>
      <c r="D149" s="66">
        <f t="shared" si="14"/>
        <v>0</v>
      </c>
      <c r="E149" s="66">
        <f t="shared" si="15"/>
        <v>0</v>
      </c>
      <c r="F149" s="64">
        <f t="shared" si="20"/>
        <v>0</v>
      </c>
      <c r="G149" s="64">
        <f t="shared" si="16"/>
        <v>0</v>
      </c>
      <c r="H149" s="66">
        <f t="shared" si="17"/>
        <v>0</v>
      </c>
      <c r="I149" s="5"/>
    </row>
    <row r="150" spans="2:9" ht="14.25" customHeight="1" x14ac:dyDescent="0.3">
      <c r="B150" s="65">
        <f t="shared" si="18"/>
        <v>0</v>
      </c>
      <c r="C150" s="66">
        <f t="shared" si="19"/>
        <v>0</v>
      </c>
      <c r="D150" s="66">
        <f t="shared" si="14"/>
        <v>0</v>
      </c>
      <c r="E150" s="66">
        <f t="shared" si="15"/>
        <v>0</v>
      </c>
      <c r="F150" s="64">
        <f t="shared" si="20"/>
        <v>0</v>
      </c>
      <c r="G150" s="64">
        <f t="shared" si="16"/>
        <v>0</v>
      </c>
      <c r="H150" s="66">
        <f t="shared" si="17"/>
        <v>0</v>
      </c>
      <c r="I150" s="5"/>
    </row>
    <row r="151" spans="2:9" ht="14.25" customHeight="1" x14ac:dyDescent="0.3">
      <c r="B151" s="65">
        <f t="shared" si="18"/>
        <v>0</v>
      </c>
      <c r="C151" s="66">
        <f t="shared" si="19"/>
        <v>0</v>
      </c>
      <c r="D151" s="66">
        <f t="shared" si="14"/>
        <v>0</v>
      </c>
      <c r="E151" s="66">
        <f t="shared" si="15"/>
        <v>0</v>
      </c>
      <c r="F151" s="64">
        <f t="shared" si="20"/>
        <v>0</v>
      </c>
      <c r="G151" s="64">
        <f t="shared" si="16"/>
        <v>0</v>
      </c>
      <c r="H151" s="66">
        <f t="shared" si="17"/>
        <v>0</v>
      </c>
      <c r="I151" s="5"/>
    </row>
    <row r="152" spans="2:9" ht="14.25" customHeight="1" x14ac:dyDescent="0.3">
      <c r="B152" s="63">
        <f t="shared" si="18"/>
        <v>0</v>
      </c>
      <c r="C152" s="64">
        <f t="shared" si="19"/>
        <v>0</v>
      </c>
      <c r="D152" s="64">
        <f t="shared" si="14"/>
        <v>0</v>
      </c>
      <c r="E152" s="64">
        <f t="shared" si="15"/>
        <v>0</v>
      </c>
      <c r="F152" s="64">
        <f t="shared" si="20"/>
        <v>0</v>
      </c>
      <c r="G152" s="64">
        <f t="shared" si="16"/>
        <v>0</v>
      </c>
      <c r="H152" s="64">
        <f t="shared" si="17"/>
        <v>0</v>
      </c>
      <c r="I152" s="5"/>
    </row>
    <row r="153" spans="2:9" ht="14.25" customHeight="1" x14ac:dyDescent="0.3">
      <c r="B153" s="63">
        <f t="shared" si="18"/>
        <v>0</v>
      </c>
      <c r="C153" s="64">
        <f t="shared" si="19"/>
        <v>0</v>
      </c>
      <c r="D153" s="64">
        <f t="shared" si="14"/>
        <v>0</v>
      </c>
      <c r="E153" s="64">
        <f t="shared" si="15"/>
        <v>0</v>
      </c>
      <c r="F153" s="64">
        <f t="shared" si="20"/>
        <v>0</v>
      </c>
      <c r="G153" s="64">
        <f t="shared" si="16"/>
        <v>0</v>
      </c>
      <c r="H153" s="64">
        <f t="shared" si="17"/>
        <v>0</v>
      </c>
      <c r="I153" s="5"/>
    </row>
    <row r="154" spans="2:9" ht="14.25" customHeight="1" x14ac:dyDescent="0.3">
      <c r="B154" s="63">
        <f t="shared" si="18"/>
        <v>0</v>
      </c>
      <c r="C154" s="64">
        <f t="shared" si="19"/>
        <v>0</v>
      </c>
      <c r="D154" s="64">
        <f t="shared" si="14"/>
        <v>0</v>
      </c>
      <c r="E154" s="64">
        <f t="shared" si="15"/>
        <v>0</v>
      </c>
      <c r="F154" s="64">
        <f t="shared" si="20"/>
        <v>0</v>
      </c>
      <c r="G154" s="64">
        <f t="shared" si="16"/>
        <v>0</v>
      </c>
      <c r="H154" s="64">
        <f t="shared" si="17"/>
        <v>0</v>
      </c>
      <c r="I154" s="5"/>
    </row>
    <row r="155" spans="2:9" ht="14.25" customHeight="1" x14ac:dyDescent="0.3">
      <c r="B155" s="65">
        <f t="shared" si="18"/>
        <v>0</v>
      </c>
      <c r="C155" s="66">
        <f t="shared" si="19"/>
        <v>0</v>
      </c>
      <c r="D155" s="66">
        <f t="shared" si="14"/>
        <v>0</v>
      </c>
      <c r="E155" s="66">
        <f t="shared" si="15"/>
        <v>0</v>
      </c>
      <c r="F155" s="64">
        <f t="shared" si="20"/>
        <v>0</v>
      </c>
      <c r="G155" s="64">
        <f t="shared" si="16"/>
        <v>0</v>
      </c>
      <c r="H155" s="66">
        <f t="shared" si="17"/>
        <v>0</v>
      </c>
      <c r="I155" s="5"/>
    </row>
    <row r="156" spans="2:9" ht="14.25" customHeight="1" x14ac:dyDescent="0.3">
      <c r="B156" s="65">
        <f t="shared" si="18"/>
        <v>0</v>
      </c>
      <c r="C156" s="66">
        <f t="shared" si="19"/>
        <v>0</v>
      </c>
      <c r="D156" s="66">
        <f t="shared" si="14"/>
        <v>0</v>
      </c>
      <c r="E156" s="66">
        <f t="shared" si="15"/>
        <v>0</v>
      </c>
      <c r="F156" s="64">
        <f t="shared" si="20"/>
        <v>0</v>
      </c>
      <c r="G156" s="64">
        <f t="shared" si="16"/>
        <v>0</v>
      </c>
      <c r="H156" s="66">
        <f t="shared" si="17"/>
        <v>0</v>
      </c>
      <c r="I156" s="5"/>
    </row>
    <row r="157" spans="2:9" ht="14.25" customHeight="1" x14ac:dyDescent="0.3">
      <c r="B157" s="65">
        <f t="shared" si="18"/>
        <v>0</v>
      </c>
      <c r="C157" s="66">
        <f t="shared" si="19"/>
        <v>0</v>
      </c>
      <c r="D157" s="66">
        <f t="shared" si="14"/>
        <v>0</v>
      </c>
      <c r="E157" s="66">
        <f t="shared" si="15"/>
        <v>0</v>
      </c>
      <c r="F157" s="64">
        <f t="shared" si="20"/>
        <v>0</v>
      </c>
      <c r="G157" s="64">
        <f t="shared" si="16"/>
        <v>0</v>
      </c>
      <c r="H157" s="66">
        <f t="shared" si="17"/>
        <v>0</v>
      </c>
      <c r="I157" s="5"/>
    </row>
    <row r="158" spans="2:9" ht="14.25" customHeight="1" x14ac:dyDescent="0.3">
      <c r="B158" s="63">
        <f t="shared" si="18"/>
        <v>0</v>
      </c>
      <c r="C158" s="64">
        <f t="shared" si="19"/>
        <v>0</v>
      </c>
      <c r="D158" s="64">
        <f t="shared" si="14"/>
        <v>0</v>
      </c>
      <c r="E158" s="64">
        <f t="shared" si="15"/>
        <v>0</v>
      </c>
      <c r="F158" s="64">
        <f t="shared" si="20"/>
        <v>0</v>
      </c>
      <c r="G158" s="64">
        <f t="shared" si="16"/>
        <v>0</v>
      </c>
      <c r="H158" s="64">
        <f t="shared" si="17"/>
        <v>0</v>
      </c>
      <c r="I158" s="5"/>
    </row>
    <row r="159" spans="2:9" ht="14.25" customHeight="1" x14ac:dyDescent="0.3">
      <c r="B159" s="63">
        <f t="shared" si="18"/>
        <v>0</v>
      </c>
      <c r="C159" s="64">
        <f t="shared" si="19"/>
        <v>0</v>
      </c>
      <c r="D159" s="64">
        <f t="shared" si="14"/>
        <v>0</v>
      </c>
      <c r="E159" s="64">
        <f t="shared" si="15"/>
        <v>0</v>
      </c>
      <c r="F159" s="64">
        <f t="shared" si="20"/>
        <v>0</v>
      </c>
      <c r="G159" s="64">
        <f t="shared" si="16"/>
        <v>0</v>
      </c>
      <c r="H159" s="64">
        <f t="shared" si="17"/>
        <v>0</v>
      </c>
      <c r="I159" s="5"/>
    </row>
    <row r="160" spans="2:9" ht="14.25" customHeight="1" x14ac:dyDescent="0.3">
      <c r="B160" s="63">
        <f t="shared" si="18"/>
        <v>0</v>
      </c>
      <c r="C160" s="64">
        <f t="shared" si="19"/>
        <v>0</v>
      </c>
      <c r="D160" s="64">
        <f t="shared" si="14"/>
        <v>0</v>
      </c>
      <c r="E160" s="64">
        <f t="shared" si="15"/>
        <v>0</v>
      </c>
      <c r="F160" s="64">
        <f t="shared" si="20"/>
        <v>0</v>
      </c>
      <c r="G160" s="64">
        <f t="shared" si="16"/>
        <v>0</v>
      </c>
      <c r="H160" s="64">
        <f t="shared" si="17"/>
        <v>0</v>
      </c>
      <c r="I160" s="5"/>
    </row>
    <row r="161" spans="2:9" ht="14.25" customHeight="1" x14ac:dyDescent="0.3">
      <c r="B161" s="65">
        <f t="shared" si="18"/>
        <v>0</v>
      </c>
      <c r="C161" s="66">
        <f t="shared" si="19"/>
        <v>0</v>
      </c>
      <c r="D161" s="66">
        <f t="shared" si="14"/>
        <v>0</v>
      </c>
      <c r="E161" s="66">
        <f t="shared" si="15"/>
        <v>0</v>
      </c>
      <c r="F161" s="64">
        <f t="shared" si="20"/>
        <v>0</v>
      </c>
      <c r="G161" s="64">
        <f t="shared" si="16"/>
        <v>0</v>
      </c>
      <c r="H161" s="66">
        <f t="shared" si="17"/>
        <v>0</v>
      </c>
      <c r="I161" s="5"/>
    </row>
    <row r="162" spans="2:9" ht="14.25" customHeight="1" x14ac:dyDescent="0.3">
      <c r="B162" s="65">
        <f t="shared" si="18"/>
        <v>0</v>
      </c>
      <c r="C162" s="66">
        <f t="shared" si="19"/>
        <v>0</v>
      </c>
      <c r="D162" s="66">
        <f t="shared" si="14"/>
        <v>0</v>
      </c>
      <c r="E162" s="66">
        <f t="shared" si="15"/>
        <v>0</v>
      </c>
      <c r="F162" s="64">
        <f t="shared" si="20"/>
        <v>0</v>
      </c>
      <c r="G162" s="64">
        <f t="shared" si="16"/>
        <v>0</v>
      </c>
      <c r="H162" s="66">
        <f t="shared" si="17"/>
        <v>0</v>
      </c>
      <c r="I162" s="5"/>
    </row>
    <row r="163" spans="2:9" ht="14.25" customHeight="1" x14ac:dyDescent="0.3">
      <c r="B163" s="65">
        <f t="shared" si="18"/>
        <v>0</v>
      </c>
      <c r="C163" s="66">
        <f t="shared" si="19"/>
        <v>0</v>
      </c>
      <c r="D163" s="66">
        <f t="shared" si="14"/>
        <v>0</v>
      </c>
      <c r="E163" s="66">
        <f t="shared" si="15"/>
        <v>0</v>
      </c>
      <c r="F163" s="64">
        <f t="shared" si="20"/>
        <v>0</v>
      </c>
      <c r="G163" s="64">
        <f t="shared" si="16"/>
        <v>0</v>
      </c>
      <c r="H163" s="66">
        <f t="shared" si="17"/>
        <v>0</v>
      </c>
      <c r="I163" s="5"/>
    </row>
    <row r="164" spans="2:9" ht="14.25" customHeight="1" x14ac:dyDescent="0.3">
      <c r="B164" s="63">
        <f t="shared" si="18"/>
        <v>0</v>
      </c>
      <c r="C164" s="64">
        <f t="shared" si="19"/>
        <v>0</v>
      </c>
      <c r="D164" s="64">
        <f t="shared" si="14"/>
        <v>0</v>
      </c>
      <c r="E164" s="64">
        <f t="shared" si="15"/>
        <v>0</v>
      </c>
      <c r="F164" s="64">
        <f t="shared" si="20"/>
        <v>0</v>
      </c>
      <c r="G164" s="64">
        <f t="shared" si="16"/>
        <v>0</v>
      </c>
      <c r="H164" s="64">
        <f t="shared" si="17"/>
        <v>0</v>
      </c>
      <c r="I164" s="5"/>
    </row>
    <row r="165" spans="2:9" ht="14.25" customHeight="1" x14ac:dyDescent="0.3">
      <c r="B165" s="63">
        <f t="shared" si="18"/>
        <v>0</v>
      </c>
      <c r="C165" s="64">
        <f t="shared" si="19"/>
        <v>0</v>
      </c>
      <c r="D165" s="64">
        <f t="shared" si="14"/>
        <v>0</v>
      </c>
      <c r="E165" s="64">
        <f t="shared" si="15"/>
        <v>0</v>
      </c>
      <c r="F165" s="64">
        <f t="shared" si="20"/>
        <v>0</v>
      </c>
      <c r="G165" s="64">
        <f t="shared" si="16"/>
        <v>0</v>
      </c>
      <c r="H165" s="64">
        <f t="shared" si="17"/>
        <v>0</v>
      </c>
      <c r="I165" s="5"/>
    </row>
    <row r="166" spans="2:9" ht="14.25" customHeight="1" x14ac:dyDescent="0.3">
      <c r="B166" s="63">
        <f t="shared" si="18"/>
        <v>0</v>
      </c>
      <c r="C166" s="64">
        <f t="shared" si="19"/>
        <v>0</v>
      </c>
      <c r="D166" s="64">
        <f t="shared" si="14"/>
        <v>0</v>
      </c>
      <c r="E166" s="64">
        <f t="shared" si="15"/>
        <v>0</v>
      </c>
      <c r="F166" s="64">
        <f t="shared" si="20"/>
        <v>0</v>
      </c>
      <c r="G166" s="64">
        <f t="shared" si="16"/>
        <v>0</v>
      </c>
      <c r="H166" s="64">
        <f t="shared" si="17"/>
        <v>0</v>
      </c>
      <c r="I166" s="5"/>
    </row>
    <row r="167" spans="2:9" ht="14.25" customHeight="1" x14ac:dyDescent="0.3">
      <c r="B167" s="65">
        <f t="shared" si="18"/>
        <v>0</v>
      </c>
      <c r="C167" s="66">
        <f t="shared" si="19"/>
        <v>0</v>
      </c>
      <c r="D167" s="66">
        <f t="shared" si="14"/>
        <v>0</v>
      </c>
      <c r="E167" s="66">
        <f t="shared" si="15"/>
        <v>0</v>
      </c>
      <c r="F167" s="64">
        <f t="shared" si="20"/>
        <v>0</v>
      </c>
      <c r="G167" s="64">
        <f t="shared" si="16"/>
        <v>0</v>
      </c>
      <c r="H167" s="66">
        <f t="shared" si="17"/>
        <v>0</v>
      </c>
      <c r="I167" s="5"/>
    </row>
    <row r="168" spans="2:9" ht="14.25" customHeight="1" x14ac:dyDescent="0.3">
      <c r="B168" s="65">
        <f t="shared" si="18"/>
        <v>0</v>
      </c>
      <c r="C168" s="66">
        <f t="shared" si="19"/>
        <v>0</v>
      </c>
      <c r="D168" s="66">
        <f t="shared" si="14"/>
        <v>0</v>
      </c>
      <c r="E168" s="66">
        <f t="shared" si="15"/>
        <v>0</v>
      </c>
      <c r="F168" s="64">
        <f t="shared" si="20"/>
        <v>0</v>
      </c>
      <c r="G168" s="64">
        <f t="shared" si="16"/>
        <v>0</v>
      </c>
      <c r="H168" s="66">
        <f t="shared" si="17"/>
        <v>0</v>
      </c>
      <c r="I168" s="5"/>
    </row>
    <row r="169" spans="2:9" ht="14.25" customHeight="1" x14ac:dyDescent="0.3">
      <c r="B169" s="65">
        <f t="shared" si="18"/>
        <v>0</v>
      </c>
      <c r="C169" s="66">
        <f t="shared" si="19"/>
        <v>0</v>
      </c>
      <c r="D169" s="66">
        <f t="shared" si="14"/>
        <v>0</v>
      </c>
      <c r="E169" s="66">
        <f t="shared" si="15"/>
        <v>0</v>
      </c>
      <c r="F169" s="64">
        <f t="shared" si="20"/>
        <v>0</v>
      </c>
      <c r="G169" s="64">
        <f t="shared" si="16"/>
        <v>0</v>
      </c>
      <c r="H169" s="66">
        <f t="shared" si="17"/>
        <v>0</v>
      </c>
      <c r="I169" s="5"/>
    </row>
    <row r="170" spans="2:9" ht="14.25" customHeight="1" x14ac:dyDescent="0.3">
      <c r="B170" s="63">
        <f t="shared" si="18"/>
        <v>0</v>
      </c>
      <c r="C170" s="64">
        <f t="shared" si="19"/>
        <v>0</v>
      </c>
      <c r="D170" s="64">
        <f t="shared" si="14"/>
        <v>0</v>
      </c>
      <c r="E170" s="64">
        <f t="shared" si="15"/>
        <v>0</v>
      </c>
      <c r="F170" s="64">
        <f t="shared" si="20"/>
        <v>0</v>
      </c>
      <c r="G170" s="64">
        <f t="shared" si="16"/>
        <v>0</v>
      </c>
      <c r="H170" s="64">
        <f t="shared" si="17"/>
        <v>0</v>
      </c>
      <c r="I170" s="5"/>
    </row>
    <row r="171" spans="2:9" ht="14.25" customHeight="1" x14ac:dyDescent="0.3">
      <c r="B171" s="63">
        <f t="shared" si="18"/>
        <v>0</v>
      </c>
      <c r="C171" s="64">
        <f t="shared" si="19"/>
        <v>0</v>
      </c>
      <c r="D171" s="64">
        <f t="shared" si="14"/>
        <v>0</v>
      </c>
      <c r="E171" s="64">
        <f t="shared" si="15"/>
        <v>0</v>
      </c>
      <c r="F171" s="64">
        <f t="shared" si="20"/>
        <v>0</v>
      </c>
      <c r="G171" s="64">
        <f t="shared" si="16"/>
        <v>0</v>
      </c>
      <c r="H171" s="64">
        <f t="shared" si="17"/>
        <v>0</v>
      </c>
      <c r="I171" s="5"/>
    </row>
    <row r="172" spans="2:9" ht="14.25" customHeight="1" x14ac:dyDescent="0.3">
      <c r="B172" s="63">
        <f t="shared" si="18"/>
        <v>0</v>
      </c>
      <c r="C172" s="64">
        <f t="shared" si="19"/>
        <v>0</v>
      </c>
      <c r="D172" s="64">
        <f t="shared" si="14"/>
        <v>0</v>
      </c>
      <c r="E172" s="64">
        <f t="shared" si="15"/>
        <v>0</v>
      </c>
      <c r="F172" s="64">
        <f t="shared" si="20"/>
        <v>0</v>
      </c>
      <c r="G172" s="64">
        <f t="shared" si="16"/>
        <v>0</v>
      </c>
      <c r="H172" s="64">
        <f t="shared" si="17"/>
        <v>0</v>
      </c>
      <c r="I172" s="5"/>
    </row>
    <row r="173" spans="2:9" ht="14.25" customHeight="1" x14ac:dyDescent="0.3">
      <c r="B173" s="65">
        <f t="shared" si="18"/>
        <v>0</v>
      </c>
      <c r="C173" s="66">
        <f t="shared" si="19"/>
        <v>0</v>
      </c>
      <c r="D173" s="66">
        <f t="shared" si="14"/>
        <v>0</v>
      </c>
      <c r="E173" s="66">
        <f t="shared" si="15"/>
        <v>0</v>
      </c>
      <c r="F173" s="64">
        <f t="shared" si="20"/>
        <v>0</v>
      </c>
      <c r="G173" s="64">
        <f t="shared" si="16"/>
        <v>0</v>
      </c>
      <c r="H173" s="66">
        <f t="shared" si="17"/>
        <v>0</v>
      </c>
      <c r="I173" s="5"/>
    </row>
    <row r="174" spans="2:9" ht="14.25" customHeight="1" x14ac:dyDescent="0.3">
      <c r="B174" s="65">
        <f t="shared" si="18"/>
        <v>0</v>
      </c>
      <c r="C174" s="66">
        <f t="shared" si="19"/>
        <v>0</v>
      </c>
      <c r="D174" s="66">
        <f t="shared" si="14"/>
        <v>0</v>
      </c>
      <c r="E174" s="66">
        <f t="shared" si="15"/>
        <v>0</v>
      </c>
      <c r="F174" s="64">
        <f t="shared" si="20"/>
        <v>0</v>
      </c>
      <c r="G174" s="64">
        <f t="shared" si="16"/>
        <v>0</v>
      </c>
      <c r="H174" s="66">
        <f t="shared" si="17"/>
        <v>0</v>
      </c>
      <c r="I174" s="5"/>
    </row>
    <row r="175" spans="2:9" ht="14.25" customHeight="1" x14ac:dyDescent="0.3">
      <c r="B175" s="65">
        <f t="shared" si="18"/>
        <v>0</v>
      </c>
      <c r="C175" s="66">
        <f t="shared" si="19"/>
        <v>0</v>
      </c>
      <c r="D175" s="66">
        <f t="shared" si="14"/>
        <v>0</v>
      </c>
      <c r="E175" s="66">
        <f t="shared" si="15"/>
        <v>0</v>
      </c>
      <c r="F175" s="64">
        <f t="shared" si="20"/>
        <v>0</v>
      </c>
      <c r="G175" s="64">
        <f t="shared" si="16"/>
        <v>0</v>
      </c>
      <c r="H175" s="66">
        <f t="shared" si="17"/>
        <v>0</v>
      </c>
      <c r="I175" s="5"/>
    </row>
    <row r="176" spans="2:9" ht="14.25" customHeight="1" x14ac:dyDescent="0.3">
      <c r="B176" s="63">
        <f t="shared" si="18"/>
        <v>0</v>
      </c>
      <c r="C176" s="64">
        <f t="shared" si="19"/>
        <v>0</v>
      </c>
      <c r="D176" s="64">
        <f t="shared" si="14"/>
        <v>0</v>
      </c>
      <c r="E176" s="64">
        <f t="shared" si="15"/>
        <v>0</v>
      </c>
      <c r="F176" s="64">
        <f t="shared" si="20"/>
        <v>0</v>
      </c>
      <c r="G176" s="64">
        <f t="shared" si="16"/>
        <v>0</v>
      </c>
      <c r="H176" s="64">
        <f t="shared" si="17"/>
        <v>0</v>
      </c>
      <c r="I176" s="5"/>
    </row>
    <row r="177" spans="2:9" ht="14.25" customHeight="1" x14ac:dyDescent="0.3">
      <c r="B177" s="63">
        <f t="shared" si="18"/>
        <v>0</v>
      </c>
      <c r="C177" s="64">
        <f t="shared" si="19"/>
        <v>0</v>
      </c>
      <c r="D177" s="64">
        <f t="shared" si="14"/>
        <v>0</v>
      </c>
      <c r="E177" s="64">
        <f t="shared" si="15"/>
        <v>0</v>
      </c>
      <c r="F177" s="64">
        <f t="shared" si="20"/>
        <v>0</v>
      </c>
      <c r="G177" s="64">
        <f t="shared" si="16"/>
        <v>0</v>
      </c>
      <c r="H177" s="64">
        <f t="shared" si="17"/>
        <v>0</v>
      </c>
      <c r="I177" s="5"/>
    </row>
    <row r="178" spans="2:9" ht="14.25" customHeight="1" x14ac:dyDescent="0.3">
      <c r="B178" s="63">
        <f t="shared" si="18"/>
        <v>0</v>
      </c>
      <c r="C178" s="64">
        <f t="shared" si="19"/>
        <v>0</v>
      </c>
      <c r="D178" s="64">
        <f t="shared" si="14"/>
        <v>0</v>
      </c>
      <c r="E178" s="64">
        <f t="shared" si="15"/>
        <v>0</v>
      </c>
      <c r="F178" s="64">
        <f t="shared" si="20"/>
        <v>0</v>
      </c>
      <c r="G178" s="64">
        <f t="shared" si="16"/>
        <v>0</v>
      </c>
      <c r="H178" s="64">
        <f t="shared" si="17"/>
        <v>0</v>
      </c>
      <c r="I178" s="5"/>
    </row>
    <row r="179" spans="2:9" ht="14.25" customHeight="1" x14ac:dyDescent="0.3">
      <c r="B179" s="65">
        <f t="shared" si="18"/>
        <v>0</v>
      </c>
      <c r="C179" s="66">
        <f t="shared" si="19"/>
        <v>0</v>
      </c>
      <c r="D179" s="66">
        <f t="shared" si="14"/>
        <v>0</v>
      </c>
      <c r="E179" s="66">
        <f t="shared" si="15"/>
        <v>0</v>
      </c>
      <c r="F179" s="64">
        <f t="shared" si="20"/>
        <v>0</v>
      </c>
      <c r="G179" s="64">
        <f t="shared" si="16"/>
        <v>0</v>
      </c>
      <c r="H179" s="66">
        <f t="shared" si="17"/>
        <v>0</v>
      </c>
      <c r="I179" s="5"/>
    </row>
    <row r="180" spans="2:9" ht="14.25" customHeight="1" x14ac:dyDescent="0.3">
      <c r="B180" s="65">
        <f t="shared" si="18"/>
        <v>0</v>
      </c>
      <c r="C180" s="66">
        <f t="shared" si="19"/>
        <v>0</v>
      </c>
      <c r="D180" s="66">
        <f t="shared" si="14"/>
        <v>0</v>
      </c>
      <c r="E180" s="66">
        <f t="shared" si="15"/>
        <v>0</v>
      </c>
      <c r="F180" s="64">
        <f t="shared" si="20"/>
        <v>0</v>
      </c>
      <c r="G180" s="64">
        <f t="shared" si="16"/>
        <v>0</v>
      </c>
      <c r="H180" s="66">
        <f t="shared" si="17"/>
        <v>0</v>
      </c>
      <c r="I180" s="5"/>
    </row>
    <row r="181" spans="2:9" ht="14.25" customHeight="1" x14ac:dyDescent="0.3">
      <c r="B181" s="65">
        <f t="shared" si="18"/>
        <v>0</v>
      </c>
      <c r="C181" s="66">
        <f t="shared" si="19"/>
        <v>0</v>
      </c>
      <c r="D181" s="66">
        <f t="shared" si="14"/>
        <v>0</v>
      </c>
      <c r="E181" s="66">
        <f t="shared" si="15"/>
        <v>0</v>
      </c>
      <c r="F181" s="64">
        <f t="shared" si="20"/>
        <v>0</v>
      </c>
      <c r="G181" s="64">
        <f t="shared" si="16"/>
        <v>0</v>
      </c>
      <c r="H181" s="66">
        <f t="shared" si="17"/>
        <v>0</v>
      </c>
      <c r="I181" s="5"/>
    </row>
    <row r="182" spans="2:9" ht="14.25" customHeight="1" x14ac:dyDescent="0.3">
      <c r="B182" s="63">
        <f t="shared" si="18"/>
        <v>0</v>
      </c>
      <c r="C182" s="64">
        <f t="shared" si="19"/>
        <v>0</v>
      </c>
      <c r="D182" s="64">
        <f t="shared" si="14"/>
        <v>0</v>
      </c>
      <c r="E182" s="64">
        <f t="shared" si="15"/>
        <v>0</v>
      </c>
      <c r="F182" s="64">
        <f t="shared" si="20"/>
        <v>0</v>
      </c>
      <c r="G182" s="64">
        <f t="shared" si="16"/>
        <v>0</v>
      </c>
      <c r="H182" s="64">
        <f t="shared" si="17"/>
        <v>0</v>
      </c>
      <c r="I182" s="5"/>
    </row>
    <row r="183" spans="2:9" ht="14.25" customHeight="1" x14ac:dyDescent="0.3">
      <c r="B183" s="63">
        <f t="shared" si="18"/>
        <v>0</v>
      </c>
      <c r="C183" s="64">
        <f t="shared" si="19"/>
        <v>0</v>
      </c>
      <c r="D183" s="64">
        <f t="shared" si="14"/>
        <v>0</v>
      </c>
      <c r="E183" s="64">
        <f t="shared" si="15"/>
        <v>0</v>
      </c>
      <c r="F183" s="64">
        <f t="shared" si="20"/>
        <v>0</v>
      </c>
      <c r="G183" s="64">
        <f t="shared" si="16"/>
        <v>0</v>
      </c>
      <c r="H183" s="64">
        <f t="shared" si="17"/>
        <v>0</v>
      </c>
      <c r="I183" s="5"/>
    </row>
    <row r="184" spans="2:9" ht="14.25" customHeight="1" x14ac:dyDescent="0.3">
      <c r="B184" s="63">
        <f t="shared" si="18"/>
        <v>0</v>
      </c>
      <c r="C184" s="64">
        <f t="shared" si="19"/>
        <v>0</v>
      </c>
      <c r="D184" s="64">
        <f t="shared" si="14"/>
        <v>0</v>
      </c>
      <c r="E184" s="64">
        <f t="shared" si="15"/>
        <v>0</v>
      </c>
      <c r="F184" s="64">
        <f t="shared" si="20"/>
        <v>0</v>
      </c>
      <c r="G184" s="64">
        <f t="shared" si="16"/>
        <v>0</v>
      </c>
      <c r="H184" s="64">
        <f t="shared" si="17"/>
        <v>0</v>
      </c>
      <c r="I184" s="5"/>
    </row>
    <row r="185" spans="2:9" ht="14.25" customHeight="1" x14ac:dyDescent="0.3">
      <c r="B185" s="65">
        <f t="shared" si="18"/>
        <v>0</v>
      </c>
      <c r="C185" s="66">
        <f t="shared" si="19"/>
        <v>0</v>
      </c>
      <c r="D185" s="66">
        <f t="shared" si="14"/>
        <v>0</v>
      </c>
      <c r="E185" s="66">
        <f t="shared" si="15"/>
        <v>0</v>
      </c>
      <c r="F185" s="64">
        <f t="shared" si="20"/>
        <v>0</v>
      </c>
      <c r="G185" s="64">
        <f t="shared" si="16"/>
        <v>0</v>
      </c>
      <c r="H185" s="66">
        <f t="shared" si="17"/>
        <v>0</v>
      </c>
      <c r="I185" s="5"/>
    </row>
    <row r="186" spans="2:9" ht="14.25" customHeight="1" x14ac:dyDescent="0.3">
      <c r="B186" s="65">
        <f t="shared" si="18"/>
        <v>0</v>
      </c>
      <c r="C186" s="66">
        <f t="shared" si="19"/>
        <v>0</v>
      </c>
      <c r="D186" s="66">
        <f t="shared" si="14"/>
        <v>0</v>
      </c>
      <c r="E186" s="66">
        <f t="shared" si="15"/>
        <v>0</v>
      </c>
      <c r="F186" s="64">
        <f t="shared" si="20"/>
        <v>0</v>
      </c>
      <c r="G186" s="64">
        <f t="shared" si="16"/>
        <v>0</v>
      </c>
      <c r="H186" s="66">
        <f t="shared" si="17"/>
        <v>0</v>
      </c>
      <c r="I186" s="5"/>
    </row>
    <row r="187" spans="2:9" ht="14.25" customHeight="1" x14ac:dyDescent="0.3">
      <c r="B187" s="65">
        <f t="shared" si="18"/>
        <v>0</v>
      </c>
      <c r="C187" s="66">
        <f t="shared" si="19"/>
        <v>0</v>
      </c>
      <c r="D187" s="66">
        <f t="shared" si="14"/>
        <v>0</v>
      </c>
      <c r="E187" s="66">
        <f t="shared" si="15"/>
        <v>0</v>
      </c>
      <c r="F187" s="64">
        <f t="shared" si="20"/>
        <v>0</v>
      </c>
      <c r="G187" s="64">
        <f t="shared" si="16"/>
        <v>0</v>
      </c>
      <c r="H187" s="66">
        <f t="shared" si="17"/>
        <v>0</v>
      </c>
      <c r="I187" s="5"/>
    </row>
    <row r="188" spans="2:9" ht="14.25" customHeight="1" x14ac:dyDescent="0.3">
      <c r="B188" s="63">
        <f t="shared" si="18"/>
        <v>0</v>
      </c>
      <c r="C188" s="64">
        <f t="shared" si="19"/>
        <v>0</v>
      </c>
      <c r="D188" s="64">
        <f t="shared" si="14"/>
        <v>0</v>
      </c>
      <c r="E188" s="64">
        <f t="shared" si="15"/>
        <v>0</v>
      </c>
      <c r="F188" s="64">
        <f t="shared" si="20"/>
        <v>0</v>
      </c>
      <c r="G188" s="64">
        <f t="shared" si="16"/>
        <v>0</v>
      </c>
      <c r="H188" s="64">
        <f t="shared" si="17"/>
        <v>0</v>
      </c>
      <c r="I188" s="5"/>
    </row>
    <row r="189" spans="2:9" ht="14.25" customHeight="1" x14ac:dyDescent="0.3">
      <c r="B189" s="63">
        <f t="shared" si="18"/>
        <v>0</v>
      </c>
      <c r="C189" s="64">
        <f t="shared" si="19"/>
        <v>0</v>
      </c>
      <c r="D189" s="64">
        <f t="shared" si="14"/>
        <v>0</v>
      </c>
      <c r="E189" s="64">
        <f t="shared" si="15"/>
        <v>0</v>
      </c>
      <c r="F189" s="64">
        <f t="shared" si="20"/>
        <v>0</v>
      </c>
      <c r="G189" s="64">
        <f t="shared" si="16"/>
        <v>0</v>
      </c>
      <c r="H189" s="64">
        <f t="shared" si="17"/>
        <v>0</v>
      </c>
      <c r="I189" s="5"/>
    </row>
    <row r="190" spans="2:9" ht="14.25" customHeight="1" x14ac:dyDescent="0.3">
      <c r="B190" s="63">
        <f t="shared" si="18"/>
        <v>0</v>
      </c>
      <c r="C190" s="64">
        <f t="shared" si="19"/>
        <v>0</v>
      </c>
      <c r="D190" s="64">
        <f t="shared" si="14"/>
        <v>0</v>
      </c>
      <c r="E190" s="64">
        <f t="shared" si="15"/>
        <v>0</v>
      </c>
      <c r="F190" s="64">
        <f t="shared" si="20"/>
        <v>0</v>
      </c>
      <c r="G190" s="64">
        <f t="shared" si="16"/>
        <v>0</v>
      </c>
      <c r="H190" s="64">
        <f t="shared" si="17"/>
        <v>0</v>
      </c>
      <c r="I190" s="5"/>
    </row>
    <row r="191" spans="2:9" ht="14.25" customHeight="1" x14ac:dyDescent="0.3">
      <c r="B191" s="65">
        <f t="shared" si="18"/>
        <v>0</v>
      </c>
      <c r="C191" s="66">
        <f t="shared" si="19"/>
        <v>0</v>
      </c>
      <c r="D191" s="66">
        <f t="shared" si="14"/>
        <v>0</v>
      </c>
      <c r="E191" s="66">
        <f t="shared" si="15"/>
        <v>0</v>
      </c>
      <c r="F191" s="64">
        <f t="shared" si="20"/>
        <v>0</v>
      </c>
      <c r="G191" s="64">
        <f t="shared" si="16"/>
        <v>0</v>
      </c>
      <c r="H191" s="66">
        <f t="shared" si="17"/>
        <v>0</v>
      </c>
      <c r="I191" s="5"/>
    </row>
    <row r="192" spans="2:9" ht="14.25" customHeight="1" x14ac:dyDescent="0.3">
      <c r="B192" s="65">
        <f t="shared" si="18"/>
        <v>0</v>
      </c>
      <c r="C192" s="66">
        <f t="shared" si="19"/>
        <v>0</v>
      </c>
      <c r="D192" s="66">
        <f t="shared" si="14"/>
        <v>0</v>
      </c>
      <c r="E192" s="66">
        <f t="shared" si="15"/>
        <v>0</v>
      </c>
      <c r="F192" s="64">
        <f t="shared" si="20"/>
        <v>0</v>
      </c>
      <c r="G192" s="64">
        <f t="shared" si="16"/>
        <v>0</v>
      </c>
      <c r="H192" s="66">
        <f t="shared" si="17"/>
        <v>0</v>
      </c>
      <c r="I192" s="5"/>
    </row>
    <row r="193" spans="2:9" ht="14.25" customHeight="1" x14ac:dyDescent="0.3">
      <c r="B193" s="65">
        <f t="shared" si="18"/>
        <v>0</v>
      </c>
      <c r="C193" s="66">
        <f t="shared" si="19"/>
        <v>0</v>
      </c>
      <c r="D193" s="66">
        <f t="shared" si="14"/>
        <v>0</v>
      </c>
      <c r="E193" s="66">
        <f t="shared" si="15"/>
        <v>0</v>
      </c>
      <c r="F193" s="64">
        <f t="shared" si="20"/>
        <v>0</v>
      </c>
      <c r="G193" s="64">
        <f t="shared" si="16"/>
        <v>0</v>
      </c>
      <c r="H193" s="66">
        <f t="shared" si="17"/>
        <v>0</v>
      </c>
      <c r="I193" s="5"/>
    </row>
    <row r="194" spans="2:9" ht="14.25" customHeight="1" x14ac:dyDescent="0.3">
      <c r="B194" s="63">
        <f t="shared" si="18"/>
        <v>0</v>
      </c>
      <c r="C194" s="64">
        <f t="shared" si="19"/>
        <v>0</v>
      </c>
      <c r="D194" s="64">
        <f t="shared" si="14"/>
        <v>0</v>
      </c>
      <c r="E194" s="64">
        <f t="shared" si="15"/>
        <v>0</v>
      </c>
      <c r="F194" s="64">
        <f t="shared" si="20"/>
        <v>0</v>
      </c>
      <c r="G194" s="64">
        <f t="shared" si="16"/>
        <v>0</v>
      </c>
      <c r="H194" s="64">
        <f t="shared" si="17"/>
        <v>0</v>
      </c>
      <c r="I194" s="5"/>
    </row>
    <row r="195" spans="2:9" ht="14.25" customHeight="1" x14ac:dyDescent="0.3">
      <c r="B195" s="63">
        <f t="shared" si="18"/>
        <v>0</v>
      </c>
      <c r="C195" s="64">
        <f t="shared" si="19"/>
        <v>0</v>
      </c>
      <c r="D195" s="64">
        <f t="shared" si="14"/>
        <v>0</v>
      </c>
      <c r="E195" s="64">
        <f t="shared" si="15"/>
        <v>0</v>
      </c>
      <c r="F195" s="64">
        <f t="shared" si="20"/>
        <v>0</v>
      </c>
      <c r="G195" s="64">
        <f t="shared" si="16"/>
        <v>0</v>
      </c>
      <c r="H195" s="64">
        <f t="shared" si="17"/>
        <v>0</v>
      </c>
      <c r="I195" s="5"/>
    </row>
    <row r="196" spans="2:9" ht="14.25" customHeight="1" x14ac:dyDescent="0.3">
      <c r="B196" s="63">
        <f t="shared" si="18"/>
        <v>0</v>
      </c>
      <c r="C196" s="64">
        <f t="shared" si="19"/>
        <v>0</v>
      </c>
      <c r="D196" s="64">
        <f t="shared" si="14"/>
        <v>0</v>
      </c>
      <c r="E196" s="64">
        <f t="shared" si="15"/>
        <v>0</v>
      </c>
      <c r="F196" s="64">
        <f t="shared" si="20"/>
        <v>0</v>
      </c>
      <c r="G196" s="64">
        <f t="shared" si="16"/>
        <v>0</v>
      </c>
      <c r="H196" s="64">
        <f t="shared" si="17"/>
        <v>0</v>
      </c>
      <c r="I196" s="5"/>
    </row>
    <row r="197" spans="2:9" ht="14.25" customHeight="1" x14ac:dyDescent="0.3">
      <c r="B197" s="65">
        <f t="shared" si="18"/>
        <v>0</v>
      </c>
      <c r="C197" s="66">
        <f t="shared" si="19"/>
        <v>0</v>
      </c>
      <c r="D197" s="66">
        <f t="shared" si="14"/>
        <v>0</v>
      </c>
      <c r="E197" s="66">
        <f t="shared" si="15"/>
        <v>0</v>
      </c>
      <c r="F197" s="64">
        <f t="shared" si="20"/>
        <v>0</v>
      </c>
      <c r="G197" s="64">
        <f t="shared" si="16"/>
        <v>0</v>
      </c>
      <c r="H197" s="66">
        <f t="shared" si="17"/>
        <v>0</v>
      </c>
      <c r="I197" s="5"/>
    </row>
    <row r="198" spans="2:9" ht="14.25" customHeight="1" x14ac:dyDescent="0.3">
      <c r="B198" s="65">
        <f t="shared" si="18"/>
        <v>0</v>
      </c>
      <c r="C198" s="66">
        <f t="shared" si="19"/>
        <v>0</v>
      </c>
      <c r="D198" s="66">
        <f t="shared" si="14"/>
        <v>0</v>
      </c>
      <c r="E198" s="66">
        <f t="shared" si="15"/>
        <v>0</v>
      </c>
      <c r="F198" s="64">
        <f t="shared" si="20"/>
        <v>0</v>
      </c>
      <c r="G198" s="64">
        <f t="shared" si="16"/>
        <v>0</v>
      </c>
      <c r="H198" s="66">
        <f t="shared" si="17"/>
        <v>0</v>
      </c>
      <c r="I198" s="5"/>
    </row>
    <row r="199" spans="2:9" ht="14.25" customHeight="1" x14ac:dyDescent="0.3">
      <c r="B199" s="65">
        <f t="shared" si="18"/>
        <v>0</v>
      </c>
      <c r="C199" s="66">
        <f t="shared" si="19"/>
        <v>0</v>
      </c>
      <c r="D199" s="66">
        <f t="shared" si="14"/>
        <v>0</v>
      </c>
      <c r="E199" s="66">
        <f t="shared" si="15"/>
        <v>0</v>
      </c>
      <c r="F199" s="64">
        <f t="shared" si="20"/>
        <v>0</v>
      </c>
      <c r="G199" s="64">
        <f t="shared" si="16"/>
        <v>0</v>
      </c>
      <c r="H199" s="66">
        <f t="shared" si="17"/>
        <v>0</v>
      </c>
      <c r="I199" s="5"/>
    </row>
    <row r="200" spans="2:9" ht="14.25" customHeight="1" x14ac:dyDescent="0.3">
      <c r="B200" s="63">
        <f t="shared" si="18"/>
        <v>0</v>
      </c>
      <c r="C200" s="64">
        <f t="shared" si="19"/>
        <v>0</v>
      </c>
      <c r="D200" s="64">
        <f t="shared" ref="D200:D263" si="21">IF(B200&gt;0,C200*$F$5,0)</f>
        <v>0</v>
      </c>
      <c r="E200" s="64">
        <f t="shared" ref="E200:E263" si="22">IF(B200&gt;0,C200+D200,0)</f>
        <v>0</v>
      </c>
      <c r="F200" s="64">
        <f t="shared" si="20"/>
        <v>0</v>
      </c>
      <c r="G200" s="64">
        <f t="shared" ref="G200:G263" si="23">IF(B200&gt;0,D200+F200,0)</f>
        <v>0</v>
      </c>
      <c r="H200" s="64">
        <f t="shared" ref="H200:H263" si="24">IF(B200&gt;0,E200-G200,0)</f>
        <v>0</v>
      </c>
      <c r="I200" s="5"/>
    </row>
    <row r="201" spans="2:9" ht="14.25" customHeight="1" x14ac:dyDescent="0.3">
      <c r="B201" s="63">
        <f t="shared" ref="B201:B264" si="25">IF(AND(B200&gt;0,B200&lt;D$5),B200+1,0)</f>
        <v>0</v>
      </c>
      <c r="C201" s="64">
        <f t="shared" ref="C201:C264" si="26">IF(B201&gt;0,H200,0)</f>
        <v>0</v>
      </c>
      <c r="D201" s="64">
        <f t="shared" si="21"/>
        <v>0</v>
      </c>
      <c r="E201" s="64">
        <f t="shared" si="22"/>
        <v>0</v>
      </c>
      <c r="F201" s="64">
        <f t="shared" ref="F201:F264" si="27">IF(B201&gt;0,$F$8,0)</f>
        <v>0</v>
      </c>
      <c r="G201" s="64">
        <f t="shared" si="23"/>
        <v>0</v>
      </c>
      <c r="H201" s="64">
        <f t="shared" si="24"/>
        <v>0</v>
      </c>
      <c r="I201" s="5"/>
    </row>
    <row r="202" spans="2:9" ht="14.25" customHeight="1" x14ac:dyDescent="0.3">
      <c r="B202" s="63">
        <f t="shared" si="25"/>
        <v>0</v>
      </c>
      <c r="C202" s="64">
        <f t="shared" si="26"/>
        <v>0</v>
      </c>
      <c r="D202" s="64">
        <f t="shared" si="21"/>
        <v>0</v>
      </c>
      <c r="E202" s="64">
        <f t="shared" si="22"/>
        <v>0</v>
      </c>
      <c r="F202" s="64">
        <f t="shared" si="27"/>
        <v>0</v>
      </c>
      <c r="G202" s="64">
        <f t="shared" si="23"/>
        <v>0</v>
      </c>
      <c r="H202" s="64">
        <f t="shared" si="24"/>
        <v>0</v>
      </c>
      <c r="I202" s="5"/>
    </row>
    <row r="203" spans="2:9" ht="14.25" customHeight="1" x14ac:dyDescent="0.3">
      <c r="B203" s="65">
        <f t="shared" si="25"/>
        <v>0</v>
      </c>
      <c r="C203" s="66">
        <f t="shared" si="26"/>
        <v>0</v>
      </c>
      <c r="D203" s="66">
        <f t="shared" si="21"/>
        <v>0</v>
      </c>
      <c r="E203" s="66">
        <f t="shared" si="22"/>
        <v>0</v>
      </c>
      <c r="F203" s="64">
        <f t="shared" si="27"/>
        <v>0</v>
      </c>
      <c r="G203" s="64">
        <f t="shared" si="23"/>
        <v>0</v>
      </c>
      <c r="H203" s="66">
        <f t="shared" si="24"/>
        <v>0</v>
      </c>
      <c r="I203" s="5"/>
    </row>
    <row r="204" spans="2:9" ht="14.25" customHeight="1" x14ac:dyDescent="0.3">
      <c r="B204" s="65">
        <f t="shared" si="25"/>
        <v>0</v>
      </c>
      <c r="C204" s="66">
        <f t="shared" si="26"/>
        <v>0</v>
      </c>
      <c r="D204" s="66">
        <f t="shared" si="21"/>
        <v>0</v>
      </c>
      <c r="E204" s="66">
        <f t="shared" si="22"/>
        <v>0</v>
      </c>
      <c r="F204" s="64">
        <f t="shared" si="27"/>
        <v>0</v>
      </c>
      <c r="G204" s="64">
        <f t="shared" si="23"/>
        <v>0</v>
      </c>
      <c r="H204" s="66">
        <f t="shared" si="24"/>
        <v>0</v>
      </c>
      <c r="I204" s="5"/>
    </row>
    <row r="205" spans="2:9" ht="14.25" customHeight="1" x14ac:dyDescent="0.3">
      <c r="B205" s="65">
        <f t="shared" si="25"/>
        <v>0</v>
      </c>
      <c r="C205" s="66">
        <f t="shared" si="26"/>
        <v>0</v>
      </c>
      <c r="D205" s="66">
        <f t="shared" si="21"/>
        <v>0</v>
      </c>
      <c r="E205" s="66">
        <f t="shared" si="22"/>
        <v>0</v>
      </c>
      <c r="F205" s="64">
        <f t="shared" si="27"/>
        <v>0</v>
      </c>
      <c r="G205" s="64">
        <f t="shared" si="23"/>
        <v>0</v>
      </c>
      <c r="H205" s="66">
        <f t="shared" si="24"/>
        <v>0</v>
      </c>
      <c r="I205" s="5"/>
    </row>
    <row r="206" spans="2:9" ht="14.25" customHeight="1" x14ac:dyDescent="0.3">
      <c r="B206" s="63">
        <f t="shared" si="25"/>
        <v>0</v>
      </c>
      <c r="C206" s="64">
        <f t="shared" si="26"/>
        <v>0</v>
      </c>
      <c r="D206" s="64">
        <f t="shared" si="21"/>
        <v>0</v>
      </c>
      <c r="E206" s="64">
        <f t="shared" si="22"/>
        <v>0</v>
      </c>
      <c r="F206" s="64">
        <f t="shared" si="27"/>
        <v>0</v>
      </c>
      <c r="G206" s="64">
        <f t="shared" si="23"/>
        <v>0</v>
      </c>
      <c r="H206" s="64">
        <f t="shared" si="24"/>
        <v>0</v>
      </c>
      <c r="I206" s="5"/>
    </row>
    <row r="207" spans="2:9" ht="14.25" customHeight="1" x14ac:dyDescent="0.3">
      <c r="B207" s="63">
        <f t="shared" si="25"/>
        <v>0</v>
      </c>
      <c r="C207" s="64">
        <f t="shared" si="26"/>
        <v>0</v>
      </c>
      <c r="D207" s="64">
        <f t="shared" si="21"/>
        <v>0</v>
      </c>
      <c r="E207" s="64">
        <f t="shared" si="22"/>
        <v>0</v>
      </c>
      <c r="F207" s="64">
        <f t="shared" si="27"/>
        <v>0</v>
      </c>
      <c r="G207" s="64">
        <f t="shared" si="23"/>
        <v>0</v>
      </c>
      <c r="H207" s="64">
        <f t="shared" si="24"/>
        <v>0</v>
      </c>
      <c r="I207" s="5"/>
    </row>
    <row r="208" spans="2:9" ht="14.25" customHeight="1" x14ac:dyDescent="0.3">
      <c r="B208" s="63">
        <f t="shared" si="25"/>
        <v>0</v>
      </c>
      <c r="C208" s="64">
        <f t="shared" si="26"/>
        <v>0</v>
      </c>
      <c r="D208" s="64">
        <f t="shared" si="21"/>
        <v>0</v>
      </c>
      <c r="E208" s="64">
        <f t="shared" si="22"/>
        <v>0</v>
      </c>
      <c r="F208" s="64">
        <f t="shared" si="27"/>
        <v>0</v>
      </c>
      <c r="G208" s="64">
        <f t="shared" si="23"/>
        <v>0</v>
      </c>
      <c r="H208" s="64">
        <f t="shared" si="24"/>
        <v>0</v>
      </c>
      <c r="I208" s="5"/>
    </row>
    <row r="209" spans="2:9" ht="14.25" customHeight="1" x14ac:dyDescent="0.3">
      <c r="B209" s="65">
        <f t="shared" si="25"/>
        <v>0</v>
      </c>
      <c r="C209" s="66">
        <f t="shared" si="26"/>
        <v>0</v>
      </c>
      <c r="D209" s="66">
        <f t="shared" si="21"/>
        <v>0</v>
      </c>
      <c r="E209" s="66">
        <f t="shared" si="22"/>
        <v>0</v>
      </c>
      <c r="F209" s="64">
        <f t="shared" si="27"/>
        <v>0</v>
      </c>
      <c r="G209" s="64">
        <f t="shared" si="23"/>
        <v>0</v>
      </c>
      <c r="H209" s="66">
        <f t="shared" si="24"/>
        <v>0</v>
      </c>
      <c r="I209" s="5"/>
    </row>
    <row r="210" spans="2:9" ht="14.25" customHeight="1" x14ac:dyDescent="0.3">
      <c r="B210" s="65">
        <f t="shared" si="25"/>
        <v>0</v>
      </c>
      <c r="C210" s="66">
        <f t="shared" si="26"/>
        <v>0</v>
      </c>
      <c r="D210" s="66">
        <f t="shared" si="21"/>
        <v>0</v>
      </c>
      <c r="E210" s="66">
        <f t="shared" si="22"/>
        <v>0</v>
      </c>
      <c r="F210" s="64">
        <f t="shared" si="27"/>
        <v>0</v>
      </c>
      <c r="G210" s="64">
        <f t="shared" si="23"/>
        <v>0</v>
      </c>
      <c r="H210" s="66">
        <f t="shared" si="24"/>
        <v>0</v>
      </c>
      <c r="I210" s="5"/>
    </row>
    <row r="211" spans="2:9" ht="14.25" customHeight="1" x14ac:dyDescent="0.3">
      <c r="B211" s="65">
        <f t="shared" si="25"/>
        <v>0</v>
      </c>
      <c r="C211" s="66">
        <f t="shared" si="26"/>
        <v>0</v>
      </c>
      <c r="D211" s="66">
        <f t="shared" si="21"/>
        <v>0</v>
      </c>
      <c r="E211" s="66">
        <f t="shared" si="22"/>
        <v>0</v>
      </c>
      <c r="F211" s="64">
        <f t="shared" si="27"/>
        <v>0</v>
      </c>
      <c r="G211" s="64">
        <f t="shared" si="23"/>
        <v>0</v>
      </c>
      <c r="H211" s="66">
        <f t="shared" si="24"/>
        <v>0</v>
      </c>
      <c r="I211" s="5"/>
    </row>
    <row r="212" spans="2:9" ht="14.25" customHeight="1" x14ac:dyDescent="0.3">
      <c r="B212" s="63">
        <f t="shared" si="25"/>
        <v>0</v>
      </c>
      <c r="C212" s="64">
        <f t="shared" si="26"/>
        <v>0</v>
      </c>
      <c r="D212" s="64">
        <f t="shared" si="21"/>
        <v>0</v>
      </c>
      <c r="E212" s="64">
        <f t="shared" si="22"/>
        <v>0</v>
      </c>
      <c r="F212" s="64">
        <f t="shared" si="27"/>
        <v>0</v>
      </c>
      <c r="G212" s="64">
        <f t="shared" si="23"/>
        <v>0</v>
      </c>
      <c r="H212" s="64">
        <f t="shared" si="24"/>
        <v>0</v>
      </c>
      <c r="I212" s="5"/>
    </row>
    <row r="213" spans="2:9" ht="14.25" customHeight="1" x14ac:dyDescent="0.3">
      <c r="B213" s="63">
        <f t="shared" si="25"/>
        <v>0</v>
      </c>
      <c r="C213" s="64">
        <f t="shared" si="26"/>
        <v>0</v>
      </c>
      <c r="D213" s="64">
        <f t="shared" si="21"/>
        <v>0</v>
      </c>
      <c r="E213" s="64">
        <f t="shared" si="22"/>
        <v>0</v>
      </c>
      <c r="F213" s="64">
        <f t="shared" si="27"/>
        <v>0</v>
      </c>
      <c r="G213" s="64">
        <f t="shared" si="23"/>
        <v>0</v>
      </c>
      <c r="H213" s="64">
        <f t="shared" si="24"/>
        <v>0</v>
      </c>
      <c r="I213" s="5"/>
    </row>
    <row r="214" spans="2:9" ht="14.25" customHeight="1" x14ac:dyDescent="0.3">
      <c r="B214" s="63">
        <f t="shared" si="25"/>
        <v>0</v>
      </c>
      <c r="C214" s="64">
        <f t="shared" si="26"/>
        <v>0</v>
      </c>
      <c r="D214" s="64">
        <f t="shared" si="21"/>
        <v>0</v>
      </c>
      <c r="E214" s="64">
        <f t="shared" si="22"/>
        <v>0</v>
      </c>
      <c r="F214" s="64">
        <f t="shared" si="27"/>
        <v>0</v>
      </c>
      <c r="G214" s="64">
        <f t="shared" si="23"/>
        <v>0</v>
      </c>
      <c r="H214" s="64">
        <f t="shared" si="24"/>
        <v>0</v>
      </c>
      <c r="I214" s="5"/>
    </row>
    <row r="215" spans="2:9" ht="14.25" customHeight="1" x14ac:dyDescent="0.3">
      <c r="B215" s="65">
        <f t="shared" si="25"/>
        <v>0</v>
      </c>
      <c r="C215" s="66">
        <f t="shared" si="26"/>
        <v>0</v>
      </c>
      <c r="D215" s="66">
        <f t="shared" si="21"/>
        <v>0</v>
      </c>
      <c r="E215" s="66">
        <f t="shared" si="22"/>
        <v>0</v>
      </c>
      <c r="F215" s="64">
        <f t="shared" si="27"/>
        <v>0</v>
      </c>
      <c r="G215" s="64">
        <f t="shared" si="23"/>
        <v>0</v>
      </c>
      <c r="H215" s="66">
        <f t="shared" si="24"/>
        <v>0</v>
      </c>
      <c r="I215" s="5"/>
    </row>
    <row r="216" spans="2:9" ht="14.25" customHeight="1" x14ac:dyDescent="0.3">
      <c r="B216" s="65">
        <f t="shared" si="25"/>
        <v>0</v>
      </c>
      <c r="C216" s="66">
        <f t="shared" si="26"/>
        <v>0</v>
      </c>
      <c r="D216" s="66">
        <f t="shared" si="21"/>
        <v>0</v>
      </c>
      <c r="E216" s="66">
        <f t="shared" si="22"/>
        <v>0</v>
      </c>
      <c r="F216" s="64">
        <f t="shared" si="27"/>
        <v>0</v>
      </c>
      <c r="G216" s="64">
        <f t="shared" si="23"/>
        <v>0</v>
      </c>
      <c r="H216" s="66">
        <f t="shared" si="24"/>
        <v>0</v>
      </c>
      <c r="I216" s="5"/>
    </row>
    <row r="217" spans="2:9" ht="14.25" customHeight="1" x14ac:dyDescent="0.3">
      <c r="B217" s="65">
        <f t="shared" si="25"/>
        <v>0</v>
      </c>
      <c r="C217" s="66">
        <f t="shared" si="26"/>
        <v>0</v>
      </c>
      <c r="D217" s="66">
        <f t="shared" si="21"/>
        <v>0</v>
      </c>
      <c r="E217" s="66">
        <f t="shared" si="22"/>
        <v>0</v>
      </c>
      <c r="F217" s="64">
        <f t="shared" si="27"/>
        <v>0</v>
      </c>
      <c r="G217" s="64">
        <f t="shared" si="23"/>
        <v>0</v>
      </c>
      <c r="H217" s="66">
        <f t="shared" si="24"/>
        <v>0</v>
      </c>
      <c r="I217" s="5"/>
    </row>
    <row r="218" spans="2:9" ht="14.25" customHeight="1" x14ac:dyDescent="0.3">
      <c r="B218" s="63">
        <f t="shared" si="25"/>
        <v>0</v>
      </c>
      <c r="C218" s="64">
        <f t="shared" si="26"/>
        <v>0</v>
      </c>
      <c r="D218" s="64">
        <f t="shared" si="21"/>
        <v>0</v>
      </c>
      <c r="E218" s="64">
        <f t="shared" si="22"/>
        <v>0</v>
      </c>
      <c r="F218" s="64">
        <f t="shared" si="27"/>
        <v>0</v>
      </c>
      <c r="G218" s="64">
        <f t="shared" si="23"/>
        <v>0</v>
      </c>
      <c r="H218" s="64">
        <f t="shared" si="24"/>
        <v>0</v>
      </c>
      <c r="I218" s="5"/>
    </row>
    <row r="219" spans="2:9" ht="14.25" customHeight="1" x14ac:dyDescent="0.3">
      <c r="B219" s="63">
        <f t="shared" si="25"/>
        <v>0</v>
      </c>
      <c r="C219" s="64">
        <f t="shared" si="26"/>
        <v>0</v>
      </c>
      <c r="D219" s="64">
        <f t="shared" si="21"/>
        <v>0</v>
      </c>
      <c r="E219" s="64">
        <f t="shared" si="22"/>
        <v>0</v>
      </c>
      <c r="F219" s="64">
        <f t="shared" si="27"/>
        <v>0</v>
      </c>
      <c r="G219" s="64">
        <f t="shared" si="23"/>
        <v>0</v>
      </c>
      <c r="H219" s="64">
        <f t="shared" si="24"/>
        <v>0</v>
      </c>
      <c r="I219" s="5"/>
    </row>
    <row r="220" spans="2:9" ht="14.25" customHeight="1" x14ac:dyDescent="0.3">
      <c r="B220" s="63">
        <f t="shared" si="25"/>
        <v>0</v>
      </c>
      <c r="C220" s="64">
        <f t="shared" si="26"/>
        <v>0</v>
      </c>
      <c r="D220" s="64">
        <f t="shared" si="21"/>
        <v>0</v>
      </c>
      <c r="E220" s="64">
        <f t="shared" si="22"/>
        <v>0</v>
      </c>
      <c r="F220" s="64">
        <f t="shared" si="27"/>
        <v>0</v>
      </c>
      <c r="G220" s="64">
        <f t="shared" si="23"/>
        <v>0</v>
      </c>
      <c r="H220" s="64">
        <f t="shared" si="24"/>
        <v>0</v>
      </c>
      <c r="I220" s="5"/>
    </row>
    <row r="221" spans="2:9" ht="14.25" customHeight="1" x14ac:dyDescent="0.3">
      <c r="B221" s="65">
        <f t="shared" si="25"/>
        <v>0</v>
      </c>
      <c r="C221" s="66">
        <f t="shared" si="26"/>
        <v>0</v>
      </c>
      <c r="D221" s="66">
        <f t="shared" si="21"/>
        <v>0</v>
      </c>
      <c r="E221" s="66">
        <f t="shared" si="22"/>
        <v>0</v>
      </c>
      <c r="F221" s="64">
        <f t="shared" si="27"/>
        <v>0</v>
      </c>
      <c r="G221" s="64">
        <f t="shared" si="23"/>
        <v>0</v>
      </c>
      <c r="H221" s="66">
        <f t="shared" si="24"/>
        <v>0</v>
      </c>
      <c r="I221" s="5"/>
    </row>
    <row r="222" spans="2:9" ht="14.25" customHeight="1" x14ac:dyDescent="0.3">
      <c r="B222" s="65">
        <f t="shared" si="25"/>
        <v>0</v>
      </c>
      <c r="C222" s="66">
        <f t="shared" si="26"/>
        <v>0</v>
      </c>
      <c r="D222" s="66">
        <f t="shared" si="21"/>
        <v>0</v>
      </c>
      <c r="E222" s="66">
        <f t="shared" si="22"/>
        <v>0</v>
      </c>
      <c r="F222" s="64">
        <f t="shared" si="27"/>
        <v>0</v>
      </c>
      <c r="G222" s="64">
        <f t="shared" si="23"/>
        <v>0</v>
      </c>
      <c r="H222" s="66">
        <f t="shared" si="24"/>
        <v>0</v>
      </c>
      <c r="I222" s="5"/>
    </row>
    <row r="223" spans="2:9" ht="14.25" customHeight="1" x14ac:dyDescent="0.3">
      <c r="B223" s="65">
        <f t="shared" si="25"/>
        <v>0</v>
      </c>
      <c r="C223" s="66">
        <f t="shared" si="26"/>
        <v>0</v>
      </c>
      <c r="D223" s="66">
        <f t="shared" si="21"/>
        <v>0</v>
      </c>
      <c r="E223" s="66">
        <f t="shared" si="22"/>
        <v>0</v>
      </c>
      <c r="F223" s="64">
        <f t="shared" si="27"/>
        <v>0</v>
      </c>
      <c r="G223" s="64">
        <f t="shared" si="23"/>
        <v>0</v>
      </c>
      <c r="H223" s="66">
        <f t="shared" si="24"/>
        <v>0</v>
      </c>
      <c r="I223" s="5"/>
    </row>
    <row r="224" spans="2:9" ht="14.25" customHeight="1" x14ac:dyDescent="0.3">
      <c r="B224" s="63">
        <f t="shared" si="25"/>
        <v>0</v>
      </c>
      <c r="C224" s="64">
        <f t="shared" si="26"/>
        <v>0</v>
      </c>
      <c r="D224" s="64">
        <f t="shared" si="21"/>
        <v>0</v>
      </c>
      <c r="E224" s="64">
        <f t="shared" si="22"/>
        <v>0</v>
      </c>
      <c r="F224" s="64">
        <f t="shared" si="27"/>
        <v>0</v>
      </c>
      <c r="G224" s="64">
        <f t="shared" si="23"/>
        <v>0</v>
      </c>
      <c r="H224" s="64">
        <f t="shared" si="24"/>
        <v>0</v>
      </c>
      <c r="I224" s="5"/>
    </row>
    <row r="225" spans="2:9" ht="14.25" customHeight="1" x14ac:dyDescent="0.3">
      <c r="B225" s="63">
        <f t="shared" si="25"/>
        <v>0</v>
      </c>
      <c r="C225" s="64">
        <f t="shared" si="26"/>
        <v>0</v>
      </c>
      <c r="D225" s="64">
        <f t="shared" si="21"/>
        <v>0</v>
      </c>
      <c r="E225" s="64">
        <f t="shared" si="22"/>
        <v>0</v>
      </c>
      <c r="F225" s="64">
        <f t="shared" si="27"/>
        <v>0</v>
      </c>
      <c r="G225" s="64">
        <f t="shared" si="23"/>
        <v>0</v>
      </c>
      <c r="H225" s="64">
        <f t="shared" si="24"/>
        <v>0</v>
      </c>
      <c r="I225" s="5"/>
    </row>
    <row r="226" spans="2:9" ht="14.25" customHeight="1" x14ac:dyDescent="0.3">
      <c r="B226" s="63">
        <f t="shared" si="25"/>
        <v>0</v>
      </c>
      <c r="C226" s="64">
        <f t="shared" si="26"/>
        <v>0</v>
      </c>
      <c r="D226" s="64">
        <f t="shared" si="21"/>
        <v>0</v>
      </c>
      <c r="E226" s="64">
        <f t="shared" si="22"/>
        <v>0</v>
      </c>
      <c r="F226" s="64">
        <f t="shared" si="27"/>
        <v>0</v>
      </c>
      <c r="G226" s="64">
        <f t="shared" si="23"/>
        <v>0</v>
      </c>
      <c r="H226" s="64">
        <f t="shared" si="24"/>
        <v>0</v>
      </c>
      <c r="I226" s="5"/>
    </row>
    <row r="227" spans="2:9" ht="14.25" customHeight="1" x14ac:dyDescent="0.3">
      <c r="B227" s="65">
        <f t="shared" si="25"/>
        <v>0</v>
      </c>
      <c r="C227" s="66">
        <f t="shared" si="26"/>
        <v>0</v>
      </c>
      <c r="D227" s="66">
        <f t="shared" si="21"/>
        <v>0</v>
      </c>
      <c r="E227" s="66">
        <f t="shared" si="22"/>
        <v>0</v>
      </c>
      <c r="F227" s="64">
        <f t="shared" si="27"/>
        <v>0</v>
      </c>
      <c r="G227" s="64">
        <f t="shared" si="23"/>
        <v>0</v>
      </c>
      <c r="H227" s="66">
        <f t="shared" si="24"/>
        <v>0</v>
      </c>
      <c r="I227" s="5"/>
    </row>
    <row r="228" spans="2:9" ht="14.25" customHeight="1" x14ac:dyDescent="0.3">
      <c r="B228" s="65">
        <f t="shared" si="25"/>
        <v>0</v>
      </c>
      <c r="C228" s="66">
        <f t="shared" si="26"/>
        <v>0</v>
      </c>
      <c r="D228" s="66">
        <f t="shared" si="21"/>
        <v>0</v>
      </c>
      <c r="E228" s="66">
        <f t="shared" si="22"/>
        <v>0</v>
      </c>
      <c r="F228" s="64">
        <f t="shared" si="27"/>
        <v>0</v>
      </c>
      <c r="G228" s="64">
        <f t="shared" si="23"/>
        <v>0</v>
      </c>
      <c r="H228" s="66">
        <f t="shared" si="24"/>
        <v>0</v>
      </c>
      <c r="I228" s="5"/>
    </row>
    <row r="229" spans="2:9" ht="14.25" customHeight="1" x14ac:dyDescent="0.3">
      <c r="B229" s="65">
        <f t="shared" si="25"/>
        <v>0</v>
      </c>
      <c r="C229" s="66">
        <f t="shared" si="26"/>
        <v>0</v>
      </c>
      <c r="D229" s="66">
        <f t="shared" si="21"/>
        <v>0</v>
      </c>
      <c r="E229" s="66">
        <f t="shared" si="22"/>
        <v>0</v>
      </c>
      <c r="F229" s="64">
        <f t="shared" si="27"/>
        <v>0</v>
      </c>
      <c r="G229" s="64">
        <f t="shared" si="23"/>
        <v>0</v>
      </c>
      <c r="H229" s="66">
        <f t="shared" si="24"/>
        <v>0</v>
      </c>
      <c r="I229" s="5"/>
    </row>
    <row r="230" spans="2:9" ht="14.25" customHeight="1" x14ac:dyDescent="0.3">
      <c r="B230" s="63">
        <f t="shared" si="25"/>
        <v>0</v>
      </c>
      <c r="C230" s="64">
        <f t="shared" si="26"/>
        <v>0</v>
      </c>
      <c r="D230" s="64">
        <f t="shared" si="21"/>
        <v>0</v>
      </c>
      <c r="E230" s="64">
        <f t="shared" si="22"/>
        <v>0</v>
      </c>
      <c r="F230" s="64">
        <f t="shared" si="27"/>
        <v>0</v>
      </c>
      <c r="G230" s="64">
        <f t="shared" si="23"/>
        <v>0</v>
      </c>
      <c r="H230" s="64">
        <f t="shared" si="24"/>
        <v>0</v>
      </c>
      <c r="I230" s="5"/>
    </row>
    <row r="231" spans="2:9" ht="14.25" customHeight="1" x14ac:dyDescent="0.3">
      <c r="B231" s="63">
        <f t="shared" si="25"/>
        <v>0</v>
      </c>
      <c r="C231" s="64">
        <f t="shared" si="26"/>
        <v>0</v>
      </c>
      <c r="D231" s="64">
        <f t="shared" si="21"/>
        <v>0</v>
      </c>
      <c r="E231" s="64">
        <f t="shared" si="22"/>
        <v>0</v>
      </c>
      <c r="F231" s="64">
        <f t="shared" si="27"/>
        <v>0</v>
      </c>
      <c r="G231" s="64">
        <f t="shared" si="23"/>
        <v>0</v>
      </c>
      <c r="H231" s="64">
        <f t="shared" si="24"/>
        <v>0</v>
      </c>
      <c r="I231" s="5"/>
    </row>
    <row r="232" spans="2:9" ht="14.25" customHeight="1" x14ac:dyDescent="0.3">
      <c r="B232" s="63">
        <f t="shared" si="25"/>
        <v>0</v>
      </c>
      <c r="C232" s="64">
        <f t="shared" si="26"/>
        <v>0</v>
      </c>
      <c r="D232" s="64">
        <f t="shared" si="21"/>
        <v>0</v>
      </c>
      <c r="E232" s="64">
        <f t="shared" si="22"/>
        <v>0</v>
      </c>
      <c r="F232" s="64">
        <f t="shared" si="27"/>
        <v>0</v>
      </c>
      <c r="G232" s="64">
        <f t="shared" si="23"/>
        <v>0</v>
      </c>
      <c r="H232" s="64">
        <f t="shared" si="24"/>
        <v>0</v>
      </c>
      <c r="I232" s="5"/>
    </row>
    <row r="233" spans="2:9" ht="14.25" customHeight="1" x14ac:dyDescent="0.3">
      <c r="B233" s="65">
        <f t="shared" si="25"/>
        <v>0</v>
      </c>
      <c r="C233" s="66">
        <f t="shared" si="26"/>
        <v>0</v>
      </c>
      <c r="D233" s="66">
        <f t="shared" si="21"/>
        <v>0</v>
      </c>
      <c r="E233" s="66">
        <f t="shared" si="22"/>
        <v>0</v>
      </c>
      <c r="F233" s="64">
        <f t="shared" si="27"/>
        <v>0</v>
      </c>
      <c r="G233" s="64">
        <f t="shared" si="23"/>
        <v>0</v>
      </c>
      <c r="H233" s="66">
        <f t="shared" si="24"/>
        <v>0</v>
      </c>
      <c r="I233" s="5"/>
    </row>
    <row r="234" spans="2:9" ht="14.25" customHeight="1" x14ac:dyDescent="0.3">
      <c r="B234" s="65">
        <f t="shared" si="25"/>
        <v>0</v>
      </c>
      <c r="C234" s="66">
        <f t="shared" si="26"/>
        <v>0</v>
      </c>
      <c r="D234" s="66">
        <f t="shared" si="21"/>
        <v>0</v>
      </c>
      <c r="E234" s="66">
        <f t="shared" si="22"/>
        <v>0</v>
      </c>
      <c r="F234" s="64">
        <f t="shared" si="27"/>
        <v>0</v>
      </c>
      <c r="G234" s="64">
        <f t="shared" si="23"/>
        <v>0</v>
      </c>
      <c r="H234" s="66">
        <f t="shared" si="24"/>
        <v>0</v>
      </c>
      <c r="I234" s="5"/>
    </row>
    <row r="235" spans="2:9" ht="14.25" customHeight="1" x14ac:dyDescent="0.3">
      <c r="B235" s="65">
        <f t="shared" si="25"/>
        <v>0</v>
      </c>
      <c r="C235" s="66">
        <f t="shared" si="26"/>
        <v>0</v>
      </c>
      <c r="D235" s="66">
        <f t="shared" si="21"/>
        <v>0</v>
      </c>
      <c r="E235" s="66">
        <f t="shared" si="22"/>
        <v>0</v>
      </c>
      <c r="F235" s="64">
        <f t="shared" si="27"/>
        <v>0</v>
      </c>
      <c r="G235" s="64">
        <f t="shared" si="23"/>
        <v>0</v>
      </c>
      <c r="H235" s="66">
        <f t="shared" si="24"/>
        <v>0</v>
      </c>
      <c r="I235" s="5"/>
    </row>
    <row r="236" spans="2:9" ht="14.25" customHeight="1" x14ac:dyDescent="0.3">
      <c r="B236" s="63">
        <f t="shared" si="25"/>
        <v>0</v>
      </c>
      <c r="C236" s="64">
        <f t="shared" si="26"/>
        <v>0</v>
      </c>
      <c r="D236" s="64">
        <f t="shared" si="21"/>
        <v>0</v>
      </c>
      <c r="E236" s="64">
        <f t="shared" si="22"/>
        <v>0</v>
      </c>
      <c r="F236" s="64">
        <f t="shared" si="27"/>
        <v>0</v>
      </c>
      <c r="G236" s="64">
        <f t="shared" si="23"/>
        <v>0</v>
      </c>
      <c r="H236" s="64">
        <f t="shared" si="24"/>
        <v>0</v>
      </c>
      <c r="I236" s="5"/>
    </row>
    <row r="237" spans="2:9" ht="14.25" customHeight="1" x14ac:dyDescent="0.3">
      <c r="B237" s="63">
        <f t="shared" si="25"/>
        <v>0</v>
      </c>
      <c r="C237" s="64">
        <f t="shared" si="26"/>
        <v>0</v>
      </c>
      <c r="D237" s="64">
        <f t="shared" si="21"/>
        <v>0</v>
      </c>
      <c r="E237" s="64">
        <f t="shared" si="22"/>
        <v>0</v>
      </c>
      <c r="F237" s="64">
        <f t="shared" si="27"/>
        <v>0</v>
      </c>
      <c r="G237" s="64">
        <f t="shared" si="23"/>
        <v>0</v>
      </c>
      <c r="H237" s="64">
        <f t="shared" si="24"/>
        <v>0</v>
      </c>
      <c r="I237" s="5"/>
    </row>
    <row r="238" spans="2:9" ht="14.25" customHeight="1" x14ac:dyDescent="0.3">
      <c r="B238" s="63">
        <f t="shared" si="25"/>
        <v>0</v>
      </c>
      <c r="C238" s="64">
        <f t="shared" si="26"/>
        <v>0</v>
      </c>
      <c r="D238" s="64">
        <f t="shared" si="21"/>
        <v>0</v>
      </c>
      <c r="E238" s="64">
        <f t="shared" si="22"/>
        <v>0</v>
      </c>
      <c r="F238" s="64">
        <f t="shared" si="27"/>
        <v>0</v>
      </c>
      <c r="G238" s="64">
        <f t="shared" si="23"/>
        <v>0</v>
      </c>
      <c r="H238" s="64">
        <f t="shared" si="24"/>
        <v>0</v>
      </c>
      <c r="I238" s="5"/>
    </row>
    <row r="239" spans="2:9" ht="14.25" customHeight="1" x14ac:dyDescent="0.3">
      <c r="B239" s="65">
        <f t="shared" si="25"/>
        <v>0</v>
      </c>
      <c r="C239" s="66">
        <f t="shared" si="26"/>
        <v>0</v>
      </c>
      <c r="D239" s="66">
        <f t="shared" si="21"/>
        <v>0</v>
      </c>
      <c r="E239" s="66">
        <f t="shared" si="22"/>
        <v>0</v>
      </c>
      <c r="F239" s="64">
        <f t="shared" si="27"/>
        <v>0</v>
      </c>
      <c r="G239" s="64">
        <f t="shared" si="23"/>
        <v>0</v>
      </c>
      <c r="H239" s="66">
        <f t="shared" si="24"/>
        <v>0</v>
      </c>
      <c r="I239" s="5"/>
    </row>
    <row r="240" spans="2:9" ht="14.25" customHeight="1" x14ac:dyDescent="0.3">
      <c r="B240" s="65">
        <f t="shared" si="25"/>
        <v>0</v>
      </c>
      <c r="C240" s="66">
        <f t="shared" si="26"/>
        <v>0</v>
      </c>
      <c r="D240" s="66">
        <f t="shared" si="21"/>
        <v>0</v>
      </c>
      <c r="E240" s="66">
        <f t="shared" si="22"/>
        <v>0</v>
      </c>
      <c r="F240" s="64">
        <f t="shared" si="27"/>
        <v>0</v>
      </c>
      <c r="G240" s="64">
        <f t="shared" si="23"/>
        <v>0</v>
      </c>
      <c r="H240" s="66">
        <f t="shared" si="24"/>
        <v>0</v>
      </c>
      <c r="I240" s="5"/>
    </row>
    <row r="241" spans="2:12" ht="14.25" customHeight="1" x14ac:dyDescent="0.3">
      <c r="B241" s="65">
        <f t="shared" si="25"/>
        <v>0</v>
      </c>
      <c r="C241" s="66">
        <f t="shared" si="26"/>
        <v>0</v>
      </c>
      <c r="D241" s="66">
        <f t="shared" si="21"/>
        <v>0</v>
      </c>
      <c r="E241" s="66">
        <f t="shared" si="22"/>
        <v>0</v>
      </c>
      <c r="F241" s="64">
        <f t="shared" si="27"/>
        <v>0</v>
      </c>
      <c r="G241" s="64">
        <f t="shared" si="23"/>
        <v>0</v>
      </c>
      <c r="H241" s="66">
        <f t="shared" si="24"/>
        <v>0</v>
      </c>
      <c r="I241" s="5"/>
    </row>
    <row r="242" spans="2:12" ht="14.25" customHeight="1" x14ac:dyDescent="0.3">
      <c r="B242" s="63">
        <f t="shared" si="25"/>
        <v>0</v>
      </c>
      <c r="C242" s="64">
        <f t="shared" si="26"/>
        <v>0</v>
      </c>
      <c r="D242" s="64">
        <f t="shared" si="21"/>
        <v>0</v>
      </c>
      <c r="E242" s="64">
        <f t="shared" si="22"/>
        <v>0</v>
      </c>
      <c r="F242" s="64">
        <f t="shared" si="27"/>
        <v>0</v>
      </c>
      <c r="G242" s="64">
        <f t="shared" si="23"/>
        <v>0</v>
      </c>
      <c r="H242" s="64">
        <f t="shared" si="24"/>
        <v>0</v>
      </c>
      <c r="I242" s="5"/>
      <c r="L242" s="6"/>
    </row>
    <row r="243" spans="2:12" ht="14.25" customHeight="1" x14ac:dyDescent="0.3">
      <c r="B243" s="63">
        <f t="shared" si="25"/>
        <v>0</v>
      </c>
      <c r="C243" s="64">
        <f t="shared" si="26"/>
        <v>0</v>
      </c>
      <c r="D243" s="64">
        <f t="shared" si="21"/>
        <v>0</v>
      </c>
      <c r="E243" s="64">
        <f t="shared" si="22"/>
        <v>0</v>
      </c>
      <c r="F243" s="64">
        <f t="shared" si="27"/>
        <v>0</v>
      </c>
      <c r="G243" s="64">
        <f t="shared" si="23"/>
        <v>0</v>
      </c>
      <c r="H243" s="64">
        <f t="shared" si="24"/>
        <v>0</v>
      </c>
      <c r="I243" s="5"/>
    </row>
    <row r="244" spans="2:12" ht="14.25" customHeight="1" x14ac:dyDescent="0.3">
      <c r="B244" s="63">
        <f t="shared" si="25"/>
        <v>0</v>
      </c>
      <c r="C244" s="64">
        <f t="shared" si="26"/>
        <v>0</v>
      </c>
      <c r="D244" s="64">
        <f t="shared" si="21"/>
        <v>0</v>
      </c>
      <c r="E244" s="64">
        <f t="shared" si="22"/>
        <v>0</v>
      </c>
      <c r="F244" s="64">
        <f t="shared" si="27"/>
        <v>0</v>
      </c>
      <c r="G244" s="64">
        <f t="shared" si="23"/>
        <v>0</v>
      </c>
      <c r="H244" s="64">
        <f t="shared" si="24"/>
        <v>0</v>
      </c>
      <c r="I244" s="5"/>
    </row>
    <row r="245" spans="2:12" ht="14.25" customHeight="1" x14ac:dyDescent="0.3">
      <c r="B245" s="65">
        <f t="shared" si="25"/>
        <v>0</v>
      </c>
      <c r="C245" s="66">
        <f t="shared" si="26"/>
        <v>0</v>
      </c>
      <c r="D245" s="66">
        <f t="shared" si="21"/>
        <v>0</v>
      </c>
      <c r="E245" s="66">
        <f t="shared" si="22"/>
        <v>0</v>
      </c>
      <c r="F245" s="64">
        <f t="shared" si="27"/>
        <v>0</v>
      </c>
      <c r="G245" s="64">
        <f t="shared" si="23"/>
        <v>0</v>
      </c>
      <c r="H245" s="66">
        <f t="shared" si="24"/>
        <v>0</v>
      </c>
      <c r="I245" s="5"/>
    </row>
    <row r="246" spans="2:12" ht="14.25" customHeight="1" x14ac:dyDescent="0.3">
      <c r="B246" s="65">
        <f t="shared" si="25"/>
        <v>0</v>
      </c>
      <c r="C246" s="66">
        <f t="shared" si="26"/>
        <v>0</v>
      </c>
      <c r="D246" s="66">
        <f t="shared" si="21"/>
        <v>0</v>
      </c>
      <c r="E246" s="66">
        <f t="shared" si="22"/>
        <v>0</v>
      </c>
      <c r="F246" s="64">
        <f t="shared" si="27"/>
        <v>0</v>
      </c>
      <c r="G246" s="64">
        <f t="shared" si="23"/>
        <v>0</v>
      </c>
      <c r="H246" s="66">
        <f t="shared" si="24"/>
        <v>0</v>
      </c>
      <c r="I246" s="5"/>
    </row>
    <row r="247" spans="2:12" ht="14.25" customHeight="1" x14ac:dyDescent="0.3">
      <c r="B247" s="65">
        <f t="shared" si="25"/>
        <v>0</v>
      </c>
      <c r="C247" s="66">
        <f t="shared" si="26"/>
        <v>0</v>
      </c>
      <c r="D247" s="66">
        <f t="shared" si="21"/>
        <v>0</v>
      </c>
      <c r="E247" s="66">
        <f t="shared" si="22"/>
        <v>0</v>
      </c>
      <c r="F247" s="64">
        <f t="shared" si="27"/>
        <v>0</v>
      </c>
      <c r="G247" s="64">
        <f t="shared" si="23"/>
        <v>0</v>
      </c>
      <c r="H247" s="66">
        <f t="shared" si="24"/>
        <v>0</v>
      </c>
      <c r="I247" s="5"/>
    </row>
    <row r="248" spans="2:12" ht="14.25" customHeight="1" x14ac:dyDescent="0.3">
      <c r="B248" s="63">
        <f t="shared" si="25"/>
        <v>0</v>
      </c>
      <c r="C248" s="64">
        <f t="shared" si="26"/>
        <v>0</v>
      </c>
      <c r="D248" s="64">
        <f t="shared" si="21"/>
        <v>0</v>
      </c>
      <c r="E248" s="64">
        <f t="shared" si="22"/>
        <v>0</v>
      </c>
      <c r="F248" s="64">
        <f t="shared" si="27"/>
        <v>0</v>
      </c>
      <c r="G248" s="64">
        <f t="shared" si="23"/>
        <v>0</v>
      </c>
      <c r="H248" s="64">
        <f t="shared" si="24"/>
        <v>0</v>
      </c>
      <c r="I248" s="5"/>
    </row>
    <row r="249" spans="2:12" ht="14.25" customHeight="1" x14ac:dyDescent="0.3">
      <c r="B249" s="63">
        <f t="shared" si="25"/>
        <v>0</v>
      </c>
      <c r="C249" s="64">
        <f t="shared" si="26"/>
        <v>0</v>
      </c>
      <c r="D249" s="64">
        <f t="shared" si="21"/>
        <v>0</v>
      </c>
      <c r="E249" s="64">
        <f t="shared" si="22"/>
        <v>0</v>
      </c>
      <c r="F249" s="64">
        <f t="shared" si="27"/>
        <v>0</v>
      </c>
      <c r="G249" s="64">
        <f t="shared" si="23"/>
        <v>0</v>
      </c>
      <c r="H249" s="64">
        <f t="shared" si="24"/>
        <v>0</v>
      </c>
      <c r="I249" s="5"/>
    </row>
    <row r="250" spans="2:12" ht="14.25" customHeight="1" x14ac:dyDescent="0.3">
      <c r="B250" s="63">
        <f t="shared" si="25"/>
        <v>0</v>
      </c>
      <c r="C250" s="64">
        <f t="shared" si="26"/>
        <v>0</v>
      </c>
      <c r="D250" s="64">
        <f t="shared" si="21"/>
        <v>0</v>
      </c>
      <c r="E250" s="64">
        <f t="shared" si="22"/>
        <v>0</v>
      </c>
      <c r="F250" s="64">
        <f t="shared" si="27"/>
        <v>0</v>
      </c>
      <c r="G250" s="64">
        <f t="shared" si="23"/>
        <v>0</v>
      </c>
      <c r="H250" s="64">
        <f t="shared" si="24"/>
        <v>0</v>
      </c>
      <c r="I250" s="5"/>
    </row>
    <row r="251" spans="2:12" ht="14.25" customHeight="1" x14ac:dyDescent="0.3">
      <c r="B251" s="65">
        <f t="shared" si="25"/>
        <v>0</v>
      </c>
      <c r="C251" s="66">
        <f t="shared" si="26"/>
        <v>0</v>
      </c>
      <c r="D251" s="66">
        <f t="shared" si="21"/>
        <v>0</v>
      </c>
      <c r="E251" s="66">
        <f t="shared" si="22"/>
        <v>0</v>
      </c>
      <c r="F251" s="64">
        <f t="shared" si="27"/>
        <v>0</v>
      </c>
      <c r="G251" s="64">
        <f t="shared" si="23"/>
        <v>0</v>
      </c>
      <c r="H251" s="66">
        <f t="shared" si="24"/>
        <v>0</v>
      </c>
      <c r="I251" s="5"/>
    </row>
    <row r="252" spans="2:12" ht="14.25" customHeight="1" x14ac:dyDescent="0.3">
      <c r="B252" s="65">
        <f t="shared" si="25"/>
        <v>0</v>
      </c>
      <c r="C252" s="66">
        <f t="shared" si="26"/>
        <v>0</v>
      </c>
      <c r="D252" s="66">
        <f t="shared" si="21"/>
        <v>0</v>
      </c>
      <c r="E252" s="66">
        <f t="shared" si="22"/>
        <v>0</v>
      </c>
      <c r="F252" s="64">
        <f t="shared" si="27"/>
        <v>0</v>
      </c>
      <c r="G252" s="64">
        <f t="shared" si="23"/>
        <v>0</v>
      </c>
      <c r="H252" s="66">
        <f t="shared" si="24"/>
        <v>0</v>
      </c>
      <c r="I252" s="5"/>
    </row>
    <row r="253" spans="2:12" ht="14.25" customHeight="1" x14ac:dyDescent="0.3">
      <c r="B253" s="65">
        <f t="shared" si="25"/>
        <v>0</v>
      </c>
      <c r="C253" s="66">
        <f t="shared" si="26"/>
        <v>0</v>
      </c>
      <c r="D253" s="66">
        <f t="shared" si="21"/>
        <v>0</v>
      </c>
      <c r="E253" s="66">
        <f t="shared" si="22"/>
        <v>0</v>
      </c>
      <c r="F253" s="64">
        <f t="shared" si="27"/>
        <v>0</v>
      </c>
      <c r="G253" s="64">
        <f t="shared" si="23"/>
        <v>0</v>
      </c>
      <c r="H253" s="66">
        <f t="shared" si="24"/>
        <v>0</v>
      </c>
      <c r="I253" s="5"/>
    </row>
    <row r="254" spans="2:12" ht="14.25" customHeight="1" x14ac:dyDescent="0.3">
      <c r="B254" s="63">
        <f t="shared" si="25"/>
        <v>0</v>
      </c>
      <c r="C254" s="64">
        <f t="shared" si="26"/>
        <v>0</v>
      </c>
      <c r="D254" s="64">
        <f t="shared" si="21"/>
        <v>0</v>
      </c>
      <c r="E254" s="64">
        <f t="shared" si="22"/>
        <v>0</v>
      </c>
      <c r="F254" s="64">
        <f t="shared" si="27"/>
        <v>0</v>
      </c>
      <c r="G254" s="64">
        <f t="shared" si="23"/>
        <v>0</v>
      </c>
      <c r="H254" s="64">
        <f t="shared" si="24"/>
        <v>0</v>
      </c>
      <c r="I254" s="5"/>
    </row>
    <row r="255" spans="2:12" ht="14.25" customHeight="1" x14ac:dyDescent="0.3">
      <c r="B255" s="63">
        <f t="shared" si="25"/>
        <v>0</v>
      </c>
      <c r="C255" s="64">
        <f t="shared" si="26"/>
        <v>0</v>
      </c>
      <c r="D255" s="64">
        <f t="shared" si="21"/>
        <v>0</v>
      </c>
      <c r="E255" s="64">
        <f t="shared" si="22"/>
        <v>0</v>
      </c>
      <c r="F255" s="64">
        <f t="shared" si="27"/>
        <v>0</v>
      </c>
      <c r="G255" s="64">
        <f t="shared" si="23"/>
        <v>0</v>
      </c>
      <c r="H255" s="64">
        <f t="shared" si="24"/>
        <v>0</v>
      </c>
      <c r="I255" s="5"/>
    </row>
    <row r="256" spans="2:12" ht="14.25" customHeight="1" x14ac:dyDescent="0.3">
      <c r="B256" s="63">
        <f t="shared" si="25"/>
        <v>0</v>
      </c>
      <c r="C256" s="64">
        <f t="shared" si="26"/>
        <v>0</v>
      </c>
      <c r="D256" s="64">
        <f t="shared" si="21"/>
        <v>0</v>
      </c>
      <c r="E256" s="64">
        <f t="shared" si="22"/>
        <v>0</v>
      </c>
      <c r="F256" s="64">
        <f t="shared" si="27"/>
        <v>0</v>
      </c>
      <c r="G256" s="64">
        <f t="shared" si="23"/>
        <v>0</v>
      </c>
      <c r="H256" s="64">
        <f t="shared" si="24"/>
        <v>0</v>
      </c>
      <c r="I256" s="5"/>
    </row>
    <row r="257" spans="2:9" ht="14.25" customHeight="1" x14ac:dyDescent="0.3">
      <c r="B257" s="65">
        <f t="shared" si="25"/>
        <v>0</v>
      </c>
      <c r="C257" s="66">
        <f t="shared" si="26"/>
        <v>0</v>
      </c>
      <c r="D257" s="66">
        <f t="shared" si="21"/>
        <v>0</v>
      </c>
      <c r="E257" s="66">
        <f t="shared" si="22"/>
        <v>0</v>
      </c>
      <c r="F257" s="64">
        <f t="shared" si="27"/>
        <v>0</v>
      </c>
      <c r="G257" s="64">
        <f t="shared" si="23"/>
        <v>0</v>
      </c>
      <c r="H257" s="66">
        <f t="shared" si="24"/>
        <v>0</v>
      </c>
      <c r="I257" s="5"/>
    </row>
    <row r="258" spans="2:9" ht="14.25" customHeight="1" x14ac:dyDescent="0.3">
      <c r="B258" s="65">
        <f t="shared" si="25"/>
        <v>0</v>
      </c>
      <c r="C258" s="66">
        <f t="shared" si="26"/>
        <v>0</v>
      </c>
      <c r="D258" s="66">
        <f t="shared" si="21"/>
        <v>0</v>
      </c>
      <c r="E258" s="66">
        <f t="shared" si="22"/>
        <v>0</v>
      </c>
      <c r="F258" s="64">
        <f t="shared" si="27"/>
        <v>0</v>
      </c>
      <c r="G258" s="64">
        <f t="shared" si="23"/>
        <v>0</v>
      </c>
      <c r="H258" s="66">
        <f t="shared" si="24"/>
        <v>0</v>
      </c>
      <c r="I258" s="5"/>
    </row>
    <row r="259" spans="2:9" ht="14.25" customHeight="1" x14ac:dyDescent="0.3">
      <c r="B259" s="65">
        <f t="shared" si="25"/>
        <v>0</v>
      </c>
      <c r="C259" s="66">
        <f t="shared" si="26"/>
        <v>0</v>
      </c>
      <c r="D259" s="66">
        <f t="shared" si="21"/>
        <v>0</v>
      </c>
      <c r="E259" s="66">
        <f t="shared" si="22"/>
        <v>0</v>
      </c>
      <c r="F259" s="64">
        <f t="shared" si="27"/>
        <v>0</v>
      </c>
      <c r="G259" s="64">
        <f t="shared" si="23"/>
        <v>0</v>
      </c>
      <c r="H259" s="66">
        <f t="shared" si="24"/>
        <v>0</v>
      </c>
      <c r="I259" s="5"/>
    </row>
    <row r="260" spans="2:9" ht="14.25" customHeight="1" x14ac:dyDescent="0.3">
      <c r="B260" s="63">
        <f t="shared" si="25"/>
        <v>0</v>
      </c>
      <c r="C260" s="64">
        <f t="shared" si="26"/>
        <v>0</v>
      </c>
      <c r="D260" s="64">
        <f t="shared" si="21"/>
        <v>0</v>
      </c>
      <c r="E260" s="64">
        <f t="shared" si="22"/>
        <v>0</v>
      </c>
      <c r="F260" s="64">
        <f t="shared" si="27"/>
        <v>0</v>
      </c>
      <c r="G260" s="64">
        <f t="shared" si="23"/>
        <v>0</v>
      </c>
      <c r="H260" s="64">
        <f t="shared" si="24"/>
        <v>0</v>
      </c>
      <c r="I260" s="5"/>
    </row>
    <row r="261" spans="2:9" ht="14.25" customHeight="1" x14ac:dyDescent="0.3">
      <c r="B261" s="63">
        <f t="shared" si="25"/>
        <v>0</v>
      </c>
      <c r="C261" s="64">
        <f t="shared" si="26"/>
        <v>0</v>
      </c>
      <c r="D261" s="64">
        <f t="shared" si="21"/>
        <v>0</v>
      </c>
      <c r="E261" s="64">
        <f t="shared" si="22"/>
        <v>0</v>
      </c>
      <c r="F261" s="64">
        <f t="shared" si="27"/>
        <v>0</v>
      </c>
      <c r="G261" s="64">
        <f t="shared" si="23"/>
        <v>0</v>
      </c>
      <c r="H261" s="64">
        <f t="shared" si="24"/>
        <v>0</v>
      </c>
      <c r="I261" s="5"/>
    </row>
    <row r="262" spans="2:9" ht="14.25" customHeight="1" x14ac:dyDescent="0.3">
      <c r="B262" s="63">
        <f t="shared" si="25"/>
        <v>0</v>
      </c>
      <c r="C262" s="64">
        <f t="shared" si="26"/>
        <v>0</v>
      </c>
      <c r="D262" s="64">
        <f t="shared" si="21"/>
        <v>0</v>
      </c>
      <c r="E262" s="64">
        <f t="shared" si="22"/>
        <v>0</v>
      </c>
      <c r="F262" s="64">
        <f t="shared" si="27"/>
        <v>0</v>
      </c>
      <c r="G262" s="64">
        <f t="shared" si="23"/>
        <v>0</v>
      </c>
      <c r="H262" s="64">
        <f t="shared" si="24"/>
        <v>0</v>
      </c>
      <c r="I262" s="5"/>
    </row>
    <row r="263" spans="2:9" ht="14.25" customHeight="1" x14ac:dyDescent="0.3">
      <c r="B263" s="65">
        <f t="shared" si="25"/>
        <v>0</v>
      </c>
      <c r="C263" s="66">
        <f t="shared" si="26"/>
        <v>0</v>
      </c>
      <c r="D263" s="66">
        <f t="shared" si="21"/>
        <v>0</v>
      </c>
      <c r="E263" s="66">
        <f t="shared" si="22"/>
        <v>0</v>
      </c>
      <c r="F263" s="64">
        <f t="shared" si="27"/>
        <v>0</v>
      </c>
      <c r="G263" s="64">
        <f t="shared" si="23"/>
        <v>0</v>
      </c>
      <c r="H263" s="66">
        <f t="shared" si="24"/>
        <v>0</v>
      </c>
      <c r="I263" s="5"/>
    </row>
    <row r="264" spans="2:9" ht="14.25" customHeight="1" x14ac:dyDescent="0.3">
      <c r="B264" s="65">
        <f t="shared" si="25"/>
        <v>0</v>
      </c>
      <c r="C264" s="66">
        <f t="shared" si="26"/>
        <v>0</v>
      </c>
      <c r="D264" s="66">
        <f t="shared" ref="D264:D327" si="28">IF(B264&gt;0,C264*$F$5,0)</f>
        <v>0</v>
      </c>
      <c r="E264" s="66">
        <f t="shared" ref="E264:E327" si="29">IF(B264&gt;0,C264+D264,0)</f>
        <v>0</v>
      </c>
      <c r="F264" s="64">
        <f t="shared" si="27"/>
        <v>0</v>
      </c>
      <c r="G264" s="64">
        <f t="shared" ref="G264:G327" si="30">IF(B264&gt;0,D264+F264,0)</f>
        <v>0</v>
      </c>
      <c r="H264" s="66">
        <f t="shared" ref="H264:H327" si="31">IF(B264&gt;0,E264-G264,0)</f>
        <v>0</v>
      </c>
      <c r="I264" s="5"/>
    </row>
    <row r="265" spans="2:9" ht="14.25" customHeight="1" x14ac:dyDescent="0.3">
      <c r="B265" s="65">
        <f t="shared" ref="B265:B328" si="32">IF(AND(B264&gt;0,B264&lt;D$5),B264+1,0)</f>
        <v>0</v>
      </c>
      <c r="C265" s="66">
        <f t="shared" ref="C265:C328" si="33">IF(B265&gt;0,H264,0)</f>
        <v>0</v>
      </c>
      <c r="D265" s="66">
        <f t="shared" si="28"/>
        <v>0</v>
      </c>
      <c r="E265" s="66">
        <f t="shared" si="29"/>
        <v>0</v>
      </c>
      <c r="F265" s="64">
        <f t="shared" ref="F265:F328" si="34">IF(B265&gt;0,$F$8,0)</f>
        <v>0</v>
      </c>
      <c r="G265" s="64">
        <f t="shared" si="30"/>
        <v>0</v>
      </c>
      <c r="H265" s="66">
        <f t="shared" si="31"/>
        <v>0</v>
      </c>
      <c r="I265" s="5"/>
    </row>
    <row r="266" spans="2:9" ht="14.25" customHeight="1" x14ac:dyDescent="0.3">
      <c r="B266" s="63">
        <f t="shared" si="32"/>
        <v>0</v>
      </c>
      <c r="C266" s="64">
        <f t="shared" si="33"/>
        <v>0</v>
      </c>
      <c r="D266" s="64">
        <f t="shared" si="28"/>
        <v>0</v>
      </c>
      <c r="E266" s="64">
        <f t="shared" si="29"/>
        <v>0</v>
      </c>
      <c r="F266" s="64">
        <f t="shared" si="34"/>
        <v>0</v>
      </c>
      <c r="G266" s="64">
        <f t="shared" si="30"/>
        <v>0</v>
      </c>
      <c r="H266" s="64">
        <f t="shared" si="31"/>
        <v>0</v>
      </c>
      <c r="I266" s="5"/>
    </row>
    <row r="267" spans="2:9" ht="14.25" customHeight="1" x14ac:dyDescent="0.3">
      <c r="B267" s="63">
        <f t="shared" si="32"/>
        <v>0</v>
      </c>
      <c r="C267" s="64">
        <f t="shared" si="33"/>
        <v>0</v>
      </c>
      <c r="D267" s="64">
        <f t="shared" si="28"/>
        <v>0</v>
      </c>
      <c r="E267" s="64">
        <f t="shared" si="29"/>
        <v>0</v>
      </c>
      <c r="F267" s="64">
        <f t="shared" si="34"/>
        <v>0</v>
      </c>
      <c r="G267" s="64">
        <f t="shared" si="30"/>
        <v>0</v>
      </c>
      <c r="H267" s="64">
        <f t="shared" si="31"/>
        <v>0</v>
      </c>
      <c r="I267" s="5"/>
    </row>
    <row r="268" spans="2:9" ht="14.25" customHeight="1" x14ac:dyDescent="0.3">
      <c r="B268" s="63">
        <f t="shared" si="32"/>
        <v>0</v>
      </c>
      <c r="C268" s="64">
        <f t="shared" si="33"/>
        <v>0</v>
      </c>
      <c r="D268" s="64">
        <f t="shared" si="28"/>
        <v>0</v>
      </c>
      <c r="E268" s="64">
        <f t="shared" si="29"/>
        <v>0</v>
      </c>
      <c r="F268" s="64">
        <f t="shared" si="34"/>
        <v>0</v>
      </c>
      <c r="G268" s="64">
        <f t="shared" si="30"/>
        <v>0</v>
      </c>
      <c r="H268" s="64">
        <f t="shared" si="31"/>
        <v>0</v>
      </c>
      <c r="I268" s="5"/>
    </row>
    <row r="269" spans="2:9" ht="14.25" customHeight="1" x14ac:dyDescent="0.3">
      <c r="B269" s="65">
        <f t="shared" si="32"/>
        <v>0</v>
      </c>
      <c r="C269" s="66">
        <f t="shared" si="33"/>
        <v>0</v>
      </c>
      <c r="D269" s="66">
        <f t="shared" si="28"/>
        <v>0</v>
      </c>
      <c r="E269" s="66">
        <f t="shared" si="29"/>
        <v>0</v>
      </c>
      <c r="F269" s="64">
        <f t="shared" si="34"/>
        <v>0</v>
      </c>
      <c r="G269" s="64">
        <f t="shared" si="30"/>
        <v>0</v>
      </c>
      <c r="H269" s="66">
        <f t="shared" si="31"/>
        <v>0</v>
      </c>
      <c r="I269" s="5"/>
    </row>
    <row r="270" spans="2:9" ht="14.25" customHeight="1" x14ac:dyDescent="0.3">
      <c r="B270" s="65">
        <f t="shared" si="32"/>
        <v>0</v>
      </c>
      <c r="C270" s="66">
        <f t="shared" si="33"/>
        <v>0</v>
      </c>
      <c r="D270" s="66">
        <f t="shared" si="28"/>
        <v>0</v>
      </c>
      <c r="E270" s="66">
        <f t="shared" si="29"/>
        <v>0</v>
      </c>
      <c r="F270" s="64">
        <f t="shared" si="34"/>
        <v>0</v>
      </c>
      <c r="G270" s="64">
        <f t="shared" si="30"/>
        <v>0</v>
      </c>
      <c r="H270" s="66">
        <f t="shared" si="31"/>
        <v>0</v>
      </c>
      <c r="I270" s="5"/>
    </row>
    <row r="271" spans="2:9" ht="14.25" customHeight="1" x14ac:dyDescent="0.3">
      <c r="B271" s="65">
        <f t="shared" si="32"/>
        <v>0</v>
      </c>
      <c r="C271" s="66">
        <f t="shared" si="33"/>
        <v>0</v>
      </c>
      <c r="D271" s="66">
        <f t="shared" si="28"/>
        <v>0</v>
      </c>
      <c r="E271" s="66">
        <f t="shared" si="29"/>
        <v>0</v>
      </c>
      <c r="F271" s="64">
        <f t="shared" si="34"/>
        <v>0</v>
      </c>
      <c r="G271" s="64">
        <f t="shared" si="30"/>
        <v>0</v>
      </c>
      <c r="H271" s="66">
        <f t="shared" si="31"/>
        <v>0</v>
      </c>
      <c r="I271" s="5"/>
    </row>
    <row r="272" spans="2:9" ht="14.25" customHeight="1" x14ac:dyDescent="0.3">
      <c r="B272" s="63">
        <f t="shared" si="32"/>
        <v>0</v>
      </c>
      <c r="C272" s="64">
        <f t="shared" si="33"/>
        <v>0</v>
      </c>
      <c r="D272" s="64">
        <f t="shared" si="28"/>
        <v>0</v>
      </c>
      <c r="E272" s="64">
        <f t="shared" si="29"/>
        <v>0</v>
      </c>
      <c r="F272" s="64">
        <f t="shared" si="34"/>
        <v>0</v>
      </c>
      <c r="G272" s="64">
        <f t="shared" si="30"/>
        <v>0</v>
      </c>
      <c r="H272" s="64">
        <f t="shared" si="31"/>
        <v>0</v>
      </c>
      <c r="I272" s="5"/>
    </row>
    <row r="273" spans="2:9" ht="14.25" customHeight="1" x14ac:dyDescent="0.3">
      <c r="B273" s="63">
        <f t="shared" si="32"/>
        <v>0</v>
      </c>
      <c r="C273" s="64">
        <f t="shared" si="33"/>
        <v>0</v>
      </c>
      <c r="D273" s="64">
        <f t="shared" si="28"/>
        <v>0</v>
      </c>
      <c r="E273" s="64">
        <f t="shared" si="29"/>
        <v>0</v>
      </c>
      <c r="F273" s="64">
        <f t="shared" si="34"/>
        <v>0</v>
      </c>
      <c r="G273" s="64">
        <f t="shared" si="30"/>
        <v>0</v>
      </c>
      <c r="H273" s="64">
        <f t="shared" si="31"/>
        <v>0</v>
      </c>
      <c r="I273" s="5"/>
    </row>
    <row r="274" spans="2:9" ht="14.25" customHeight="1" x14ac:dyDescent="0.3">
      <c r="B274" s="63">
        <f t="shared" si="32"/>
        <v>0</v>
      </c>
      <c r="C274" s="64">
        <f t="shared" si="33"/>
        <v>0</v>
      </c>
      <c r="D274" s="64">
        <f t="shared" si="28"/>
        <v>0</v>
      </c>
      <c r="E274" s="64">
        <f t="shared" si="29"/>
        <v>0</v>
      </c>
      <c r="F274" s="64">
        <f t="shared" si="34"/>
        <v>0</v>
      </c>
      <c r="G274" s="64">
        <f t="shared" si="30"/>
        <v>0</v>
      </c>
      <c r="H274" s="64">
        <f t="shared" si="31"/>
        <v>0</v>
      </c>
      <c r="I274" s="5"/>
    </row>
    <row r="275" spans="2:9" ht="14.25" customHeight="1" x14ac:dyDescent="0.3">
      <c r="B275" s="65">
        <f t="shared" si="32"/>
        <v>0</v>
      </c>
      <c r="C275" s="66">
        <f t="shared" si="33"/>
        <v>0</v>
      </c>
      <c r="D275" s="66">
        <f t="shared" si="28"/>
        <v>0</v>
      </c>
      <c r="E275" s="66">
        <f t="shared" si="29"/>
        <v>0</v>
      </c>
      <c r="F275" s="64">
        <f t="shared" si="34"/>
        <v>0</v>
      </c>
      <c r="G275" s="64">
        <f t="shared" si="30"/>
        <v>0</v>
      </c>
      <c r="H275" s="66">
        <f t="shared" si="31"/>
        <v>0</v>
      </c>
      <c r="I275" s="5"/>
    </row>
    <row r="276" spans="2:9" ht="14.25" customHeight="1" x14ac:dyDescent="0.3">
      <c r="B276" s="65">
        <f t="shared" si="32"/>
        <v>0</v>
      </c>
      <c r="C276" s="66">
        <f t="shared" si="33"/>
        <v>0</v>
      </c>
      <c r="D276" s="66">
        <f t="shared" si="28"/>
        <v>0</v>
      </c>
      <c r="E276" s="66">
        <f t="shared" si="29"/>
        <v>0</v>
      </c>
      <c r="F276" s="64">
        <f t="shared" si="34"/>
        <v>0</v>
      </c>
      <c r="G276" s="64">
        <f t="shared" si="30"/>
        <v>0</v>
      </c>
      <c r="H276" s="66">
        <f t="shared" si="31"/>
        <v>0</v>
      </c>
      <c r="I276" s="5"/>
    </row>
    <row r="277" spans="2:9" ht="14.25" customHeight="1" x14ac:dyDescent="0.3">
      <c r="B277" s="65">
        <f t="shared" si="32"/>
        <v>0</v>
      </c>
      <c r="C277" s="66">
        <f t="shared" si="33"/>
        <v>0</v>
      </c>
      <c r="D277" s="66">
        <f t="shared" si="28"/>
        <v>0</v>
      </c>
      <c r="E277" s="66">
        <f t="shared" si="29"/>
        <v>0</v>
      </c>
      <c r="F277" s="64">
        <f t="shared" si="34"/>
        <v>0</v>
      </c>
      <c r="G277" s="64">
        <f t="shared" si="30"/>
        <v>0</v>
      </c>
      <c r="H277" s="66">
        <f t="shared" si="31"/>
        <v>0</v>
      </c>
      <c r="I277" s="5"/>
    </row>
    <row r="278" spans="2:9" ht="14.25" customHeight="1" x14ac:dyDescent="0.3">
      <c r="B278" s="63">
        <f t="shared" si="32"/>
        <v>0</v>
      </c>
      <c r="C278" s="64">
        <f t="shared" si="33"/>
        <v>0</v>
      </c>
      <c r="D278" s="64">
        <f t="shared" si="28"/>
        <v>0</v>
      </c>
      <c r="E278" s="64">
        <f t="shared" si="29"/>
        <v>0</v>
      </c>
      <c r="F278" s="64">
        <f t="shared" si="34"/>
        <v>0</v>
      </c>
      <c r="G278" s="64">
        <f t="shared" si="30"/>
        <v>0</v>
      </c>
      <c r="H278" s="64">
        <f t="shared" si="31"/>
        <v>0</v>
      </c>
      <c r="I278" s="5"/>
    </row>
    <row r="279" spans="2:9" ht="14.25" customHeight="1" x14ac:dyDescent="0.3">
      <c r="B279" s="63">
        <f t="shared" si="32"/>
        <v>0</v>
      </c>
      <c r="C279" s="64">
        <f t="shared" si="33"/>
        <v>0</v>
      </c>
      <c r="D279" s="64">
        <f t="shared" si="28"/>
        <v>0</v>
      </c>
      <c r="E279" s="64">
        <f t="shared" si="29"/>
        <v>0</v>
      </c>
      <c r="F279" s="64">
        <f t="shared" si="34"/>
        <v>0</v>
      </c>
      <c r="G279" s="64">
        <f t="shared" si="30"/>
        <v>0</v>
      </c>
      <c r="H279" s="64">
        <f t="shared" si="31"/>
        <v>0</v>
      </c>
      <c r="I279" s="5"/>
    </row>
    <row r="280" spans="2:9" ht="14.25" customHeight="1" x14ac:dyDescent="0.3">
      <c r="B280" s="63">
        <f t="shared" si="32"/>
        <v>0</v>
      </c>
      <c r="C280" s="64">
        <f t="shared" si="33"/>
        <v>0</v>
      </c>
      <c r="D280" s="64">
        <f t="shared" si="28"/>
        <v>0</v>
      </c>
      <c r="E280" s="64">
        <f t="shared" si="29"/>
        <v>0</v>
      </c>
      <c r="F280" s="64">
        <f t="shared" si="34"/>
        <v>0</v>
      </c>
      <c r="G280" s="64">
        <f t="shared" si="30"/>
        <v>0</v>
      </c>
      <c r="H280" s="64">
        <f t="shared" si="31"/>
        <v>0</v>
      </c>
      <c r="I280" s="5"/>
    </row>
    <row r="281" spans="2:9" ht="14.25" customHeight="1" x14ac:dyDescent="0.3">
      <c r="B281" s="65">
        <f t="shared" si="32"/>
        <v>0</v>
      </c>
      <c r="C281" s="66">
        <f t="shared" si="33"/>
        <v>0</v>
      </c>
      <c r="D281" s="66">
        <f t="shared" si="28"/>
        <v>0</v>
      </c>
      <c r="E281" s="66">
        <f t="shared" si="29"/>
        <v>0</v>
      </c>
      <c r="F281" s="64">
        <f t="shared" si="34"/>
        <v>0</v>
      </c>
      <c r="G281" s="64">
        <f t="shared" si="30"/>
        <v>0</v>
      </c>
      <c r="H281" s="66">
        <f t="shared" si="31"/>
        <v>0</v>
      </c>
      <c r="I281" s="5"/>
    </row>
    <row r="282" spans="2:9" ht="14.25" customHeight="1" x14ac:dyDescent="0.3">
      <c r="B282" s="65">
        <f t="shared" si="32"/>
        <v>0</v>
      </c>
      <c r="C282" s="66">
        <f t="shared" si="33"/>
        <v>0</v>
      </c>
      <c r="D282" s="66">
        <f t="shared" si="28"/>
        <v>0</v>
      </c>
      <c r="E282" s="66">
        <f t="shared" si="29"/>
        <v>0</v>
      </c>
      <c r="F282" s="64">
        <f t="shared" si="34"/>
        <v>0</v>
      </c>
      <c r="G282" s="64">
        <f t="shared" si="30"/>
        <v>0</v>
      </c>
      <c r="H282" s="66">
        <f t="shared" si="31"/>
        <v>0</v>
      </c>
      <c r="I282" s="5"/>
    </row>
    <row r="283" spans="2:9" ht="14.25" customHeight="1" x14ac:dyDescent="0.3">
      <c r="B283" s="65">
        <f t="shared" si="32"/>
        <v>0</v>
      </c>
      <c r="C283" s="66">
        <f t="shared" si="33"/>
        <v>0</v>
      </c>
      <c r="D283" s="66">
        <f t="shared" si="28"/>
        <v>0</v>
      </c>
      <c r="E283" s="66">
        <f t="shared" si="29"/>
        <v>0</v>
      </c>
      <c r="F283" s="64">
        <f t="shared" si="34"/>
        <v>0</v>
      </c>
      <c r="G283" s="64">
        <f t="shared" si="30"/>
        <v>0</v>
      </c>
      <c r="H283" s="66">
        <f t="shared" si="31"/>
        <v>0</v>
      </c>
      <c r="I283" s="5"/>
    </row>
    <row r="284" spans="2:9" ht="14.25" customHeight="1" x14ac:dyDescent="0.3">
      <c r="B284" s="63">
        <f t="shared" si="32"/>
        <v>0</v>
      </c>
      <c r="C284" s="64">
        <f t="shared" si="33"/>
        <v>0</v>
      </c>
      <c r="D284" s="64">
        <f t="shared" si="28"/>
        <v>0</v>
      </c>
      <c r="E284" s="64">
        <f t="shared" si="29"/>
        <v>0</v>
      </c>
      <c r="F284" s="64">
        <f t="shared" si="34"/>
        <v>0</v>
      </c>
      <c r="G284" s="64">
        <f t="shared" si="30"/>
        <v>0</v>
      </c>
      <c r="H284" s="64">
        <f t="shared" si="31"/>
        <v>0</v>
      </c>
      <c r="I284" s="5"/>
    </row>
    <row r="285" spans="2:9" ht="14.25" customHeight="1" x14ac:dyDescent="0.3">
      <c r="B285" s="63">
        <f t="shared" si="32"/>
        <v>0</v>
      </c>
      <c r="C285" s="64">
        <f t="shared" si="33"/>
        <v>0</v>
      </c>
      <c r="D285" s="64">
        <f t="shared" si="28"/>
        <v>0</v>
      </c>
      <c r="E285" s="64">
        <f t="shared" si="29"/>
        <v>0</v>
      </c>
      <c r="F285" s="64">
        <f t="shared" si="34"/>
        <v>0</v>
      </c>
      <c r="G285" s="64">
        <f t="shared" si="30"/>
        <v>0</v>
      </c>
      <c r="H285" s="64">
        <f t="shared" si="31"/>
        <v>0</v>
      </c>
      <c r="I285" s="5"/>
    </row>
    <row r="286" spans="2:9" ht="14.25" customHeight="1" x14ac:dyDescent="0.3">
      <c r="B286" s="63">
        <f t="shared" si="32"/>
        <v>0</v>
      </c>
      <c r="C286" s="64">
        <f t="shared" si="33"/>
        <v>0</v>
      </c>
      <c r="D286" s="64">
        <f t="shared" si="28"/>
        <v>0</v>
      </c>
      <c r="E286" s="64">
        <f t="shared" si="29"/>
        <v>0</v>
      </c>
      <c r="F286" s="64">
        <f t="shared" si="34"/>
        <v>0</v>
      </c>
      <c r="G286" s="64">
        <f t="shared" si="30"/>
        <v>0</v>
      </c>
      <c r="H286" s="64">
        <f t="shared" si="31"/>
        <v>0</v>
      </c>
      <c r="I286" s="5"/>
    </row>
    <row r="287" spans="2:9" ht="14.25" customHeight="1" x14ac:dyDescent="0.3">
      <c r="B287" s="65">
        <f t="shared" si="32"/>
        <v>0</v>
      </c>
      <c r="C287" s="66">
        <f t="shared" si="33"/>
        <v>0</v>
      </c>
      <c r="D287" s="66">
        <f t="shared" si="28"/>
        <v>0</v>
      </c>
      <c r="E287" s="66">
        <f t="shared" si="29"/>
        <v>0</v>
      </c>
      <c r="F287" s="64">
        <f t="shared" si="34"/>
        <v>0</v>
      </c>
      <c r="G287" s="64">
        <f t="shared" si="30"/>
        <v>0</v>
      </c>
      <c r="H287" s="66">
        <f t="shared" si="31"/>
        <v>0</v>
      </c>
      <c r="I287" s="5"/>
    </row>
    <row r="288" spans="2:9" ht="14.25" customHeight="1" x14ac:dyDescent="0.3">
      <c r="B288" s="65">
        <f t="shared" si="32"/>
        <v>0</v>
      </c>
      <c r="C288" s="66">
        <f t="shared" si="33"/>
        <v>0</v>
      </c>
      <c r="D288" s="66">
        <f t="shared" si="28"/>
        <v>0</v>
      </c>
      <c r="E288" s="66">
        <f t="shared" si="29"/>
        <v>0</v>
      </c>
      <c r="F288" s="64">
        <f t="shared" si="34"/>
        <v>0</v>
      </c>
      <c r="G288" s="64">
        <f t="shared" si="30"/>
        <v>0</v>
      </c>
      <c r="H288" s="66">
        <f t="shared" si="31"/>
        <v>0</v>
      </c>
      <c r="I288" s="5"/>
    </row>
    <row r="289" spans="2:9" ht="14.25" customHeight="1" x14ac:dyDescent="0.3">
      <c r="B289" s="65">
        <f t="shared" si="32"/>
        <v>0</v>
      </c>
      <c r="C289" s="66">
        <f t="shared" si="33"/>
        <v>0</v>
      </c>
      <c r="D289" s="66">
        <f t="shared" si="28"/>
        <v>0</v>
      </c>
      <c r="E289" s="66">
        <f t="shared" si="29"/>
        <v>0</v>
      </c>
      <c r="F289" s="64">
        <f t="shared" si="34"/>
        <v>0</v>
      </c>
      <c r="G289" s="64">
        <f t="shared" si="30"/>
        <v>0</v>
      </c>
      <c r="H289" s="66">
        <f t="shared" si="31"/>
        <v>0</v>
      </c>
      <c r="I289" s="5"/>
    </row>
    <row r="290" spans="2:9" ht="14.25" customHeight="1" x14ac:dyDescent="0.3">
      <c r="B290" s="63">
        <f t="shared" si="32"/>
        <v>0</v>
      </c>
      <c r="C290" s="64">
        <f t="shared" si="33"/>
        <v>0</v>
      </c>
      <c r="D290" s="64">
        <f t="shared" si="28"/>
        <v>0</v>
      </c>
      <c r="E290" s="64">
        <f t="shared" si="29"/>
        <v>0</v>
      </c>
      <c r="F290" s="64">
        <f t="shared" si="34"/>
        <v>0</v>
      </c>
      <c r="G290" s="64">
        <f t="shared" si="30"/>
        <v>0</v>
      </c>
      <c r="H290" s="64">
        <f t="shared" si="31"/>
        <v>0</v>
      </c>
      <c r="I290" s="5"/>
    </row>
    <row r="291" spans="2:9" ht="14.25" customHeight="1" x14ac:dyDescent="0.3">
      <c r="B291" s="63">
        <f t="shared" si="32"/>
        <v>0</v>
      </c>
      <c r="C291" s="64">
        <f t="shared" si="33"/>
        <v>0</v>
      </c>
      <c r="D291" s="64">
        <f t="shared" si="28"/>
        <v>0</v>
      </c>
      <c r="E291" s="64">
        <f t="shared" si="29"/>
        <v>0</v>
      </c>
      <c r="F291" s="64">
        <f t="shared" si="34"/>
        <v>0</v>
      </c>
      <c r="G291" s="64">
        <f t="shared" si="30"/>
        <v>0</v>
      </c>
      <c r="H291" s="64">
        <f t="shared" si="31"/>
        <v>0</v>
      </c>
      <c r="I291" s="5"/>
    </row>
    <row r="292" spans="2:9" ht="14.25" customHeight="1" x14ac:dyDescent="0.3">
      <c r="B292" s="63">
        <f t="shared" si="32"/>
        <v>0</v>
      </c>
      <c r="C292" s="64">
        <f t="shared" si="33"/>
        <v>0</v>
      </c>
      <c r="D292" s="64">
        <f t="shared" si="28"/>
        <v>0</v>
      </c>
      <c r="E292" s="64">
        <f t="shared" si="29"/>
        <v>0</v>
      </c>
      <c r="F292" s="64">
        <f t="shared" si="34"/>
        <v>0</v>
      </c>
      <c r="G292" s="64">
        <f t="shared" si="30"/>
        <v>0</v>
      </c>
      <c r="H292" s="64">
        <f t="shared" si="31"/>
        <v>0</v>
      </c>
      <c r="I292" s="5"/>
    </row>
    <row r="293" spans="2:9" ht="14.25" customHeight="1" x14ac:dyDescent="0.3">
      <c r="B293" s="65">
        <f t="shared" si="32"/>
        <v>0</v>
      </c>
      <c r="C293" s="66">
        <f t="shared" si="33"/>
        <v>0</v>
      </c>
      <c r="D293" s="66">
        <f t="shared" si="28"/>
        <v>0</v>
      </c>
      <c r="E293" s="66">
        <f t="shared" si="29"/>
        <v>0</v>
      </c>
      <c r="F293" s="64">
        <f t="shared" si="34"/>
        <v>0</v>
      </c>
      <c r="G293" s="64">
        <f t="shared" si="30"/>
        <v>0</v>
      </c>
      <c r="H293" s="66">
        <f t="shared" si="31"/>
        <v>0</v>
      </c>
      <c r="I293" s="5"/>
    </row>
    <row r="294" spans="2:9" ht="14.25" customHeight="1" x14ac:dyDescent="0.3">
      <c r="B294" s="65">
        <f t="shared" si="32"/>
        <v>0</v>
      </c>
      <c r="C294" s="66">
        <f t="shared" si="33"/>
        <v>0</v>
      </c>
      <c r="D294" s="66">
        <f t="shared" si="28"/>
        <v>0</v>
      </c>
      <c r="E294" s="66">
        <f t="shared" si="29"/>
        <v>0</v>
      </c>
      <c r="F294" s="64">
        <f t="shared" si="34"/>
        <v>0</v>
      </c>
      <c r="G294" s="64">
        <f t="shared" si="30"/>
        <v>0</v>
      </c>
      <c r="H294" s="66">
        <f t="shared" si="31"/>
        <v>0</v>
      </c>
      <c r="I294" s="5"/>
    </row>
    <row r="295" spans="2:9" ht="14.25" customHeight="1" x14ac:dyDescent="0.3">
      <c r="B295" s="65">
        <f t="shared" si="32"/>
        <v>0</v>
      </c>
      <c r="C295" s="66">
        <f t="shared" si="33"/>
        <v>0</v>
      </c>
      <c r="D295" s="66">
        <f t="shared" si="28"/>
        <v>0</v>
      </c>
      <c r="E295" s="66">
        <f t="shared" si="29"/>
        <v>0</v>
      </c>
      <c r="F295" s="64">
        <f t="shared" si="34"/>
        <v>0</v>
      </c>
      <c r="G295" s="64">
        <f t="shared" si="30"/>
        <v>0</v>
      </c>
      <c r="H295" s="66">
        <f t="shared" si="31"/>
        <v>0</v>
      </c>
      <c r="I295" s="5"/>
    </row>
    <row r="296" spans="2:9" ht="14.25" customHeight="1" x14ac:dyDescent="0.3">
      <c r="B296" s="63">
        <f t="shared" si="32"/>
        <v>0</v>
      </c>
      <c r="C296" s="64">
        <f t="shared" si="33"/>
        <v>0</v>
      </c>
      <c r="D296" s="64">
        <f t="shared" si="28"/>
        <v>0</v>
      </c>
      <c r="E296" s="64">
        <f t="shared" si="29"/>
        <v>0</v>
      </c>
      <c r="F296" s="64">
        <f t="shared" si="34"/>
        <v>0</v>
      </c>
      <c r="G296" s="64">
        <f t="shared" si="30"/>
        <v>0</v>
      </c>
      <c r="H296" s="64">
        <f t="shared" si="31"/>
        <v>0</v>
      </c>
      <c r="I296" s="5"/>
    </row>
    <row r="297" spans="2:9" ht="14.25" customHeight="1" x14ac:dyDescent="0.3">
      <c r="B297" s="63">
        <f t="shared" si="32"/>
        <v>0</v>
      </c>
      <c r="C297" s="64">
        <f t="shared" si="33"/>
        <v>0</v>
      </c>
      <c r="D297" s="64">
        <f t="shared" si="28"/>
        <v>0</v>
      </c>
      <c r="E297" s="64">
        <f t="shared" si="29"/>
        <v>0</v>
      </c>
      <c r="F297" s="64">
        <f t="shared" si="34"/>
        <v>0</v>
      </c>
      <c r="G297" s="64">
        <f t="shared" si="30"/>
        <v>0</v>
      </c>
      <c r="H297" s="64">
        <f t="shared" si="31"/>
        <v>0</v>
      </c>
      <c r="I297" s="5"/>
    </row>
    <row r="298" spans="2:9" ht="14.25" customHeight="1" x14ac:dyDescent="0.3">
      <c r="B298" s="63">
        <f t="shared" si="32"/>
        <v>0</v>
      </c>
      <c r="C298" s="64">
        <f t="shared" si="33"/>
        <v>0</v>
      </c>
      <c r="D298" s="64">
        <f t="shared" si="28"/>
        <v>0</v>
      </c>
      <c r="E298" s="64">
        <f t="shared" si="29"/>
        <v>0</v>
      </c>
      <c r="F298" s="64">
        <f t="shared" si="34"/>
        <v>0</v>
      </c>
      <c r="G298" s="64">
        <f t="shared" si="30"/>
        <v>0</v>
      </c>
      <c r="H298" s="64">
        <f t="shared" si="31"/>
        <v>0</v>
      </c>
      <c r="I298" s="5"/>
    </row>
    <row r="299" spans="2:9" ht="14.25" customHeight="1" x14ac:dyDescent="0.3">
      <c r="B299" s="65">
        <f t="shared" si="32"/>
        <v>0</v>
      </c>
      <c r="C299" s="66">
        <f t="shared" si="33"/>
        <v>0</v>
      </c>
      <c r="D299" s="66">
        <f t="shared" si="28"/>
        <v>0</v>
      </c>
      <c r="E299" s="66">
        <f t="shared" si="29"/>
        <v>0</v>
      </c>
      <c r="F299" s="64">
        <f t="shared" si="34"/>
        <v>0</v>
      </c>
      <c r="G299" s="64">
        <f t="shared" si="30"/>
        <v>0</v>
      </c>
      <c r="H299" s="66">
        <f t="shared" si="31"/>
        <v>0</v>
      </c>
      <c r="I299" s="5"/>
    </row>
    <row r="300" spans="2:9" ht="14.25" customHeight="1" x14ac:dyDescent="0.3">
      <c r="B300" s="65">
        <f t="shared" si="32"/>
        <v>0</v>
      </c>
      <c r="C300" s="66">
        <f t="shared" si="33"/>
        <v>0</v>
      </c>
      <c r="D300" s="66">
        <f t="shared" si="28"/>
        <v>0</v>
      </c>
      <c r="E300" s="66">
        <f t="shared" si="29"/>
        <v>0</v>
      </c>
      <c r="F300" s="64">
        <f t="shared" si="34"/>
        <v>0</v>
      </c>
      <c r="G300" s="64">
        <f t="shared" si="30"/>
        <v>0</v>
      </c>
      <c r="H300" s="66">
        <f t="shared" si="31"/>
        <v>0</v>
      </c>
      <c r="I300" s="5"/>
    </row>
    <row r="301" spans="2:9" ht="14.25" customHeight="1" x14ac:dyDescent="0.3">
      <c r="B301" s="65">
        <f t="shared" si="32"/>
        <v>0</v>
      </c>
      <c r="C301" s="66">
        <f t="shared" si="33"/>
        <v>0</v>
      </c>
      <c r="D301" s="66">
        <f t="shared" si="28"/>
        <v>0</v>
      </c>
      <c r="E301" s="66">
        <f t="shared" si="29"/>
        <v>0</v>
      </c>
      <c r="F301" s="64">
        <f t="shared" si="34"/>
        <v>0</v>
      </c>
      <c r="G301" s="64">
        <f t="shared" si="30"/>
        <v>0</v>
      </c>
      <c r="H301" s="66">
        <f t="shared" si="31"/>
        <v>0</v>
      </c>
      <c r="I301" s="5"/>
    </row>
    <row r="302" spans="2:9" ht="14.25" customHeight="1" x14ac:dyDescent="0.3">
      <c r="B302" s="63">
        <f t="shared" si="32"/>
        <v>0</v>
      </c>
      <c r="C302" s="64">
        <f t="shared" si="33"/>
        <v>0</v>
      </c>
      <c r="D302" s="64">
        <f t="shared" si="28"/>
        <v>0</v>
      </c>
      <c r="E302" s="64">
        <f t="shared" si="29"/>
        <v>0</v>
      </c>
      <c r="F302" s="64">
        <f t="shared" si="34"/>
        <v>0</v>
      </c>
      <c r="G302" s="64">
        <f t="shared" si="30"/>
        <v>0</v>
      </c>
      <c r="H302" s="64">
        <f t="shared" si="31"/>
        <v>0</v>
      </c>
      <c r="I302" s="5"/>
    </row>
    <row r="303" spans="2:9" ht="14.25" customHeight="1" x14ac:dyDescent="0.3">
      <c r="B303" s="63">
        <f t="shared" si="32"/>
        <v>0</v>
      </c>
      <c r="C303" s="64">
        <f t="shared" si="33"/>
        <v>0</v>
      </c>
      <c r="D303" s="64">
        <f t="shared" si="28"/>
        <v>0</v>
      </c>
      <c r="E303" s="64">
        <f t="shared" si="29"/>
        <v>0</v>
      </c>
      <c r="F303" s="64">
        <f t="shared" si="34"/>
        <v>0</v>
      </c>
      <c r="G303" s="64">
        <f t="shared" si="30"/>
        <v>0</v>
      </c>
      <c r="H303" s="64">
        <f t="shared" si="31"/>
        <v>0</v>
      </c>
      <c r="I303" s="5"/>
    </row>
    <row r="304" spans="2:9" ht="14.25" customHeight="1" x14ac:dyDescent="0.3">
      <c r="B304" s="63">
        <f t="shared" si="32"/>
        <v>0</v>
      </c>
      <c r="C304" s="64">
        <f t="shared" si="33"/>
        <v>0</v>
      </c>
      <c r="D304" s="64">
        <f t="shared" si="28"/>
        <v>0</v>
      </c>
      <c r="E304" s="64">
        <f t="shared" si="29"/>
        <v>0</v>
      </c>
      <c r="F304" s="64">
        <f t="shared" si="34"/>
        <v>0</v>
      </c>
      <c r="G304" s="64">
        <f t="shared" si="30"/>
        <v>0</v>
      </c>
      <c r="H304" s="64">
        <f t="shared" si="31"/>
        <v>0</v>
      </c>
      <c r="I304" s="5"/>
    </row>
    <row r="305" spans="2:9" ht="14.25" customHeight="1" x14ac:dyDescent="0.3">
      <c r="B305" s="65">
        <f t="shared" si="32"/>
        <v>0</v>
      </c>
      <c r="C305" s="66">
        <f t="shared" si="33"/>
        <v>0</v>
      </c>
      <c r="D305" s="66">
        <f t="shared" si="28"/>
        <v>0</v>
      </c>
      <c r="E305" s="66">
        <f t="shared" si="29"/>
        <v>0</v>
      </c>
      <c r="F305" s="64">
        <f t="shared" si="34"/>
        <v>0</v>
      </c>
      <c r="G305" s="64">
        <f t="shared" si="30"/>
        <v>0</v>
      </c>
      <c r="H305" s="66">
        <f t="shared" si="31"/>
        <v>0</v>
      </c>
      <c r="I305" s="5"/>
    </row>
    <row r="306" spans="2:9" ht="14.25" customHeight="1" x14ac:dyDescent="0.3">
      <c r="B306" s="65">
        <f t="shared" si="32"/>
        <v>0</v>
      </c>
      <c r="C306" s="66">
        <f t="shared" si="33"/>
        <v>0</v>
      </c>
      <c r="D306" s="66">
        <f t="shared" si="28"/>
        <v>0</v>
      </c>
      <c r="E306" s="66">
        <f t="shared" si="29"/>
        <v>0</v>
      </c>
      <c r="F306" s="64">
        <f t="shared" si="34"/>
        <v>0</v>
      </c>
      <c r="G306" s="64">
        <f t="shared" si="30"/>
        <v>0</v>
      </c>
      <c r="H306" s="66">
        <f t="shared" si="31"/>
        <v>0</v>
      </c>
      <c r="I306" s="5"/>
    </row>
    <row r="307" spans="2:9" ht="14.25" customHeight="1" x14ac:dyDescent="0.3">
      <c r="B307" s="65">
        <f t="shared" si="32"/>
        <v>0</v>
      </c>
      <c r="C307" s="66">
        <f t="shared" si="33"/>
        <v>0</v>
      </c>
      <c r="D307" s="66">
        <f t="shared" si="28"/>
        <v>0</v>
      </c>
      <c r="E307" s="66">
        <f t="shared" si="29"/>
        <v>0</v>
      </c>
      <c r="F307" s="64">
        <f t="shared" si="34"/>
        <v>0</v>
      </c>
      <c r="G307" s="64">
        <f t="shared" si="30"/>
        <v>0</v>
      </c>
      <c r="H307" s="66">
        <f t="shared" si="31"/>
        <v>0</v>
      </c>
      <c r="I307" s="5"/>
    </row>
    <row r="308" spans="2:9" ht="14.25" customHeight="1" x14ac:dyDescent="0.3">
      <c r="B308" s="63">
        <f t="shared" si="32"/>
        <v>0</v>
      </c>
      <c r="C308" s="64">
        <f t="shared" si="33"/>
        <v>0</v>
      </c>
      <c r="D308" s="64">
        <f t="shared" si="28"/>
        <v>0</v>
      </c>
      <c r="E308" s="64">
        <f t="shared" si="29"/>
        <v>0</v>
      </c>
      <c r="F308" s="64">
        <f t="shared" si="34"/>
        <v>0</v>
      </c>
      <c r="G308" s="64">
        <f t="shared" si="30"/>
        <v>0</v>
      </c>
      <c r="H308" s="64">
        <f t="shared" si="31"/>
        <v>0</v>
      </c>
      <c r="I308" s="5"/>
    </row>
    <row r="309" spans="2:9" ht="14.25" customHeight="1" x14ac:dyDescent="0.3">
      <c r="B309" s="63">
        <f t="shared" si="32"/>
        <v>0</v>
      </c>
      <c r="C309" s="64">
        <f t="shared" si="33"/>
        <v>0</v>
      </c>
      <c r="D309" s="64">
        <f t="shared" si="28"/>
        <v>0</v>
      </c>
      <c r="E309" s="64">
        <f t="shared" si="29"/>
        <v>0</v>
      </c>
      <c r="F309" s="64">
        <f t="shared" si="34"/>
        <v>0</v>
      </c>
      <c r="G309" s="64">
        <f t="shared" si="30"/>
        <v>0</v>
      </c>
      <c r="H309" s="64">
        <f t="shared" si="31"/>
        <v>0</v>
      </c>
      <c r="I309" s="5"/>
    </row>
    <row r="310" spans="2:9" ht="14.25" customHeight="1" x14ac:dyDescent="0.3">
      <c r="B310" s="63">
        <f t="shared" si="32"/>
        <v>0</v>
      </c>
      <c r="C310" s="64">
        <f t="shared" si="33"/>
        <v>0</v>
      </c>
      <c r="D310" s="64">
        <f t="shared" si="28"/>
        <v>0</v>
      </c>
      <c r="E310" s="64">
        <f t="shared" si="29"/>
        <v>0</v>
      </c>
      <c r="F310" s="64">
        <f t="shared" si="34"/>
        <v>0</v>
      </c>
      <c r="G310" s="64">
        <f t="shared" si="30"/>
        <v>0</v>
      </c>
      <c r="H310" s="64">
        <f t="shared" si="31"/>
        <v>0</v>
      </c>
      <c r="I310" s="5"/>
    </row>
    <row r="311" spans="2:9" ht="14.25" customHeight="1" x14ac:dyDescent="0.3">
      <c r="B311" s="65">
        <f t="shared" si="32"/>
        <v>0</v>
      </c>
      <c r="C311" s="66">
        <f t="shared" si="33"/>
        <v>0</v>
      </c>
      <c r="D311" s="66">
        <f t="shared" si="28"/>
        <v>0</v>
      </c>
      <c r="E311" s="66">
        <f t="shared" si="29"/>
        <v>0</v>
      </c>
      <c r="F311" s="64">
        <f t="shared" si="34"/>
        <v>0</v>
      </c>
      <c r="G311" s="64">
        <f t="shared" si="30"/>
        <v>0</v>
      </c>
      <c r="H311" s="66">
        <f t="shared" si="31"/>
        <v>0</v>
      </c>
      <c r="I311" s="5"/>
    </row>
    <row r="312" spans="2:9" ht="14.25" customHeight="1" x14ac:dyDescent="0.3">
      <c r="B312" s="65">
        <f t="shared" si="32"/>
        <v>0</v>
      </c>
      <c r="C312" s="66">
        <f t="shared" si="33"/>
        <v>0</v>
      </c>
      <c r="D312" s="66">
        <f t="shared" si="28"/>
        <v>0</v>
      </c>
      <c r="E312" s="66">
        <f t="shared" si="29"/>
        <v>0</v>
      </c>
      <c r="F312" s="64">
        <f t="shared" si="34"/>
        <v>0</v>
      </c>
      <c r="G312" s="64">
        <f t="shared" si="30"/>
        <v>0</v>
      </c>
      <c r="H312" s="66">
        <f t="shared" si="31"/>
        <v>0</v>
      </c>
      <c r="I312" s="5"/>
    </row>
    <row r="313" spans="2:9" ht="14.25" customHeight="1" x14ac:dyDescent="0.3">
      <c r="B313" s="65">
        <f t="shared" si="32"/>
        <v>0</v>
      </c>
      <c r="C313" s="66">
        <f t="shared" si="33"/>
        <v>0</v>
      </c>
      <c r="D313" s="66">
        <f t="shared" si="28"/>
        <v>0</v>
      </c>
      <c r="E313" s="66">
        <f t="shared" si="29"/>
        <v>0</v>
      </c>
      <c r="F313" s="64">
        <f t="shared" si="34"/>
        <v>0</v>
      </c>
      <c r="G313" s="64">
        <f t="shared" si="30"/>
        <v>0</v>
      </c>
      <c r="H313" s="66">
        <f t="shared" si="31"/>
        <v>0</v>
      </c>
      <c r="I313" s="5"/>
    </row>
    <row r="314" spans="2:9" ht="14.25" customHeight="1" x14ac:dyDescent="0.3">
      <c r="B314" s="63">
        <f t="shared" si="32"/>
        <v>0</v>
      </c>
      <c r="C314" s="64">
        <f t="shared" si="33"/>
        <v>0</v>
      </c>
      <c r="D314" s="64">
        <f t="shared" si="28"/>
        <v>0</v>
      </c>
      <c r="E314" s="64">
        <f t="shared" si="29"/>
        <v>0</v>
      </c>
      <c r="F314" s="64">
        <f t="shared" si="34"/>
        <v>0</v>
      </c>
      <c r="G314" s="64">
        <f t="shared" si="30"/>
        <v>0</v>
      </c>
      <c r="H314" s="64">
        <f t="shared" si="31"/>
        <v>0</v>
      </c>
      <c r="I314" s="5"/>
    </row>
    <row r="315" spans="2:9" ht="14.25" customHeight="1" x14ac:dyDescent="0.3">
      <c r="B315" s="63">
        <f t="shared" si="32"/>
        <v>0</v>
      </c>
      <c r="C315" s="64">
        <f t="shared" si="33"/>
        <v>0</v>
      </c>
      <c r="D315" s="64">
        <f t="shared" si="28"/>
        <v>0</v>
      </c>
      <c r="E315" s="64">
        <f t="shared" si="29"/>
        <v>0</v>
      </c>
      <c r="F315" s="64">
        <f t="shared" si="34"/>
        <v>0</v>
      </c>
      <c r="G315" s="64">
        <f t="shared" si="30"/>
        <v>0</v>
      </c>
      <c r="H315" s="64">
        <f t="shared" si="31"/>
        <v>0</v>
      </c>
      <c r="I315" s="5"/>
    </row>
    <row r="316" spans="2:9" ht="14.25" customHeight="1" x14ac:dyDescent="0.3">
      <c r="B316" s="63">
        <f t="shared" si="32"/>
        <v>0</v>
      </c>
      <c r="C316" s="64">
        <f t="shared" si="33"/>
        <v>0</v>
      </c>
      <c r="D316" s="64">
        <f t="shared" si="28"/>
        <v>0</v>
      </c>
      <c r="E316" s="64">
        <f t="shared" si="29"/>
        <v>0</v>
      </c>
      <c r="F316" s="64">
        <f t="shared" si="34"/>
        <v>0</v>
      </c>
      <c r="G316" s="64">
        <f t="shared" si="30"/>
        <v>0</v>
      </c>
      <c r="H316" s="64">
        <f t="shared" si="31"/>
        <v>0</v>
      </c>
      <c r="I316" s="5"/>
    </row>
    <row r="317" spans="2:9" ht="14.25" customHeight="1" x14ac:dyDescent="0.3">
      <c r="B317" s="65">
        <f t="shared" si="32"/>
        <v>0</v>
      </c>
      <c r="C317" s="66">
        <f t="shared" si="33"/>
        <v>0</v>
      </c>
      <c r="D317" s="66">
        <f t="shared" si="28"/>
        <v>0</v>
      </c>
      <c r="E317" s="66">
        <f t="shared" si="29"/>
        <v>0</v>
      </c>
      <c r="F317" s="64">
        <f t="shared" si="34"/>
        <v>0</v>
      </c>
      <c r="G317" s="64">
        <f t="shared" si="30"/>
        <v>0</v>
      </c>
      <c r="H317" s="66">
        <f t="shared" si="31"/>
        <v>0</v>
      </c>
      <c r="I317" s="5"/>
    </row>
    <row r="318" spans="2:9" ht="14.25" customHeight="1" x14ac:dyDescent="0.3">
      <c r="B318" s="65">
        <f t="shared" si="32"/>
        <v>0</v>
      </c>
      <c r="C318" s="66">
        <f t="shared" si="33"/>
        <v>0</v>
      </c>
      <c r="D318" s="66">
        <f t="shared" si="28"/>
        <v>0</v>
      </c>
      <c r="E318" s="66">
        <f t="shared" si="29"/>
        <v>0</v>
      </c>
      <c r="F318" s="64">
        <f t="shared" si="34"/>
        <v>0</v>
      </c>
      <c r="G318" s="64">
        <f t="shared" si="30"/>
        <v>0</v>
      </c>
      <c r="H318" s="66">
        <f t="shared" si="31"/>
        <v>0</v>
      </c>
      <c r="I318" s="5"/>
    </row>
    <row r="319" spans="2:9" ht="14.25" customHeight="1" x14ac:dyDescent="0.3">
      <c r="B319" s="65">
        <f t="shared" si="32"/>
        <v>0</v>
      </c>
      <c r="C319" s="66">
        <f t="shared" si="33"/>
        <v>0</v>
      </c>
      <c r="D319" s="66">
        <f t="shared" si="28"/>
        <v>0</v>
      </c>
      <c r="E319" s="66">
        <f t="shared" si="29"/>
        <v>0</v>
      </c>
      <c r="F319" s="64">
        <f t="shared" si="34"/>
        <v>0</v>
      </c>
      <c r="G319" s="64">
        <f t="shared" si="30"/>
        <v>0</v>
      </c>
      <c r="H319" s="66">
        <f t="shared" si="31"/>
        <v>0</v>
      </c>
      <c r="I319" s="5"/>
    </row>
    <row r="320" spans="2:9" ht="14.25" customHeight="1" x14ac:dyDescent="0.3">
      <c r="B320" s="63">
        <f t="shared" si="32"/>
        <v>0</v>
      </c>
      <c r="C320" s="64">
        <f t="shared" si="33"/>
        <v>0</v>
      </c>
      <c r="D320" s="64">
        <f t="shared" si="28"/>
        <v>0</v>
      </c>
      <c r="E320" s="64">
        <f t="shared" si="29"/>
        <v>0</v>
      </c>
      <c r="F320" s="64">
        <f t="shared" si="34"/>
        <v>0</v>
      </c>
      <c r="G320" s="64">
        <f t="shared" si="30"/>
        <v>0</v>
      </c>
      <c r="H320" s="64">
        <f t="shared" si="31"/>
        <v>0</v>
      </c>
      <c r="I320" s="5"/>
    </row>
    <row r="321" spans="2:9" ht="14.25" customHeight="1" x14ac:dyDescent="0.3">
      <c r="B321" s="63">
        <f t="shared" si="32"/>
        <v>0</v>
      </c>
      <c r="C321" s="64">
        <f t="shared" si="33"/>
        <v>0</v>
      </c>
      <c r="D321" s="64">
        <f t="shared" si="28"/>
        <v>0</v>
      </c>
      <c r="E321" s="64">
        <f t="shared" si="29"/>
        <v>0</v>
      </c>
      <c r="F321" s="64">
        <f t="shared" si="34"/>
        <v>0</v>
      </c>
      <c r="G321" s="64">
        <f t="shared" si="30"/>
        <v>0</v>
      </c>
      <c r="H321" s="64">
        <f t="shared" si="31"/>
        <v>0</v>
      </c>
      <c r="I321" s="5"/>
    </row>
    <row r="322" spans="2:9" ht="14.25" customHeight="1" x14ac:dyDescent="0.3">
      <c r="B322" s="63">
        <f t="shared" si="32"/>
        <v>0</v>
      </c>
      <c r="C322" s="64">
        <f t="shared" si="33"/>
        <v>0</v>
      </c>
      <c r="D322" s="64">
        <f t="shared" si="28"/>
        <v>0</v>
      </c>
      <c r="E322" s="64">
        <f t="shared" si="29"/>
        <v>0</v>
      </c>
      <c r="F322" s="64">
        <f t="shared" si="34"/>
        <v>0</v>
      </c>
      <c r="G322" s="64">
        <f t="shared" si="30"/>
        <v>0</v>
      </c>
      <c r="H322" s="64">
        <f t="shared" si="31"/>
        <v>0</v>
      </c>
      <c r="I322" s="5"/>
    </row>
    <row r="323" spans="2:9" ht="14.25" customHeight="1" x14ac:dyDescent="0.3">
      <c r="B323" s="65">
        <f t="shared" si="32"/>
        <v>0</v>
      </c>
      <c r="C323" s="66">
        <f t="shared" si="33"/>
        <v>0</v>
      </c>
      <c r="D323" s="66">
        <f t="shared" si="28"/>
        <v>0</v>
      </c>
      <c r="E323" s="66">
        <f t="shared" si="29"/>
        <v>0</v>
      </c>
      <c r="F323" s="64">
        <f t="shared" si="34"/>
        <v>0</v>
      </c>
      <c r="G323" s="64">
        <f t="shared" si="30"/>
        <v>0</v>
      </c>
      <c r="H323" s="66">
        <f t="shared" si="31"/>
        <v>0</v>
      </c>
      <c r="I323" s="5"/>
    </row>
    <row r="324" spans="2:9" ht="14.25" customHeight="1" x14ac:dyDescent="0.3">
      <c r="B324" s="65">
        <f t="shared" si="32"/>
        <v>0</v>
      </c>
      <c r="C324" s="66">
        <f t="shared" si="33"/>
        <v>0</v>
      </c>
      <c r="D324" s="66">
        <f t="shared" si="28"/>
        <v>0</v>
      </c>
      <c r="E324" s="66">
        <f t="shared" si="29"/>
        <v>0</v>
      </c>
      <c r="F324" s="64">
        <f t="shared" si="34"/>
        <v>0</v>
      </c>
      <c r="G324" s="64">
        <f t="shared" si="30"/>
        <v>0</v>
      </c>
      <c r="H324" s="66">
        <f t="shared" si="31"/>
        <v>0</v>
      </c>
      <c r="I324" s="5"/>
    </row>
    <row r="325" spans="2:9" ht="14.25" customHeight="1" x14ac:dyDescent="0.3">
      <c r="B325" s="65">
        <f t="shared" si="32"/>
        <v>0</v>
      </c>
      <c r="C325" s="66">
        <f t="shared" si="33"/>
        <v>0</v>
      </c>
      <c r="D325" s="66">
        <f t="shared" si="28"/>
        <v>0</v>
      </c>
      <c r="E325" s="66">
        <f t="shared" si="29"/>
        <v>0</v>
      </c>
      <c r="F325" s="64">
        <f t="shared" si="34"/>
        <v>0</v>
      </c>
      <c r="G325" s="64">
        <f t="shared" si="30"/>
        <v>0</v>
      </c>
      <c r="H325" s="66">
        <f t="shared" si="31"/>
        <v>0</v>
      </c>
      <c r="I325" s="5"/>
    </row>
    <row r="326" spans="2:9" ht="14.25" customHeight="1" x14ac:dyDescent="0.3">
      <c r="B326" s="63">
        <f t="shared" si="32"/>
        <v>0</v>
      </c>
      <c r="C326" s="64">
        <f t="shared" si="33"/>
        <v>0</v>
      </c>
      <c r="D326" s="64">
        <f t="shared" si="28"/>
        <v>0</v>
      </c>
      <c r="E326" s="64">
        <f t="shared" si="29"/>
        <v>0</v>
      </c>
      <c r="F326" s="64">
        <f t="shared" si="34"/>
        <v>0</v>
      </c>
      <c r="G326" s="64">
        <f t="shared" si="30"/>
        <v>0</v>
      </c>
      <c r="H326" s="64">
        <f t="shared" si="31"/>
        <v>0</v>
      </c>
      <c r="I326" s="5"/>
    </row>
    <row r="327" spans="2:9" ht="14.25" customHeight="1" x14ac:dyDescent="0.3">
      <c r="B327" s="63">
        <f t="shared" si="32"/>
        <v>0</v>
      </c>
      <c r="C327" s="64">
        <f t="shared" si="33"/>
        <v>0</v>
      </c>
      <c r="D327" s="64">
        <f t="shared" si="28"/>
        <v>0</v>
      </c>
      <c r="E327" s="64">
        <f t="shared" si="29"/>
        <v>0</v>
      </c>
      <c r="F327" s="64">
        <f t="shared" si="34"/>
        <v>0</v>
      </c>
      <c r="G327" s="64">
        <f t="shared" si="30"/>
        <v>0</v>
      </c>
      <c r="H327" s="64">
        <f t="shared" si="31"/>
        <v>0</v>
      </c>
      <c r="I327" s="5"/>
    </row>
    <row r="328" spans="2:9" ht="14.25" customHeight="1" x14ac:dyDescent="0.3">
      <c r="B328" s="63">
        <f t="shared" si="32"/>
        <v>0</v>
      </c>
      <c r="C328" s="64">
        <f t="shared" si="33"/>
        <v>0</v>
      </c>
      <c r="D328" s="64">
        <f t="shared" ref="D328:D391" si="35">IF(B328&gt;0,C328*$F$5,0)</f>
        <v>0</v>
      </c>
      <c r="E328" s="64">
        <f t="shared" ref="E328:E391" si="36">IF(B328&gt;0,C328+D328,0)</f>
        <v>0</v>
      </c>
      <c r="F328" s="64">
        <f t="shared" si="34"/>
        <v>0</v>
      </c>
      <c r="G328" s="64">
        <f t="shared" ref="G328:G391" si="37">IF(B328&gt;0,D328+F328,0)</f>
        <v>0</v>
      </c>
      <c r="H328" s="64">
        <f t="shared" ref="H328:H391" si="38">IF(B328&gt;0,E328-G328,0)</f>
        <v>0</v>
      </c>
      <c r="I328" s="5"/>
    </row>
    <row r="329" spans="2:9" ht="14.25" customHeight="1" x14ac:dyDescent="0.3">
      <c r="B329" s="65">
        <f t="shared" ref="B329:B392" si="39">IF(AND(B328&gt;0,B328&lt;D$5),B328+1,0)</f>
        <v>0</v>
      </c>
      <c r="C329" s="66">
        <f t="shared" ref="C329:C392" si="40">IF(B329&gt;0,H328,0)</f>
        <v>0</v>
      </c>
      <c r="D329" s="66">
        <f t="shared" si="35"/>
        <v>0</v>
      </c>
      <c r="E329" s="66">
        <f t="shared" si="36"/>
        <v>0</v>
      </c>
      <c r="F329" s="64">
        <f t="shared" ref="F329:F392" si="41">IF(B329&gt;0,$F$8,0)</f>
        <v>0</v>
      </c>
      <c r="G329" s="64">
        <f t="shared" si="37"/>
        <v>0</v>
      </c>
      <c r="H329" s="66">
        <f t="shared" si="38"/>
        <v>0</v>
      </c>
      <c r="I329" s="5"/>
    </row>
    <row r="330" spans="2:9" ht="14.25" customHeight="1" x14ac:dyDescent="0.3">
      <c r="B330" s="65">
        <f t="shared" si="39"/>
        <v>0</v>
      </c>
      <c r="C330" s="66">
        <f t="shared" si="40"/>
        <v>0</v>
      </c>
      <c r="D330" s="66">
        <f t="shared" si="35"/>
        <v>0</v>
      </c>
      <c r="E330" s="66">
        <f t="shared" si="36"/>
        <v>0</v>
      </c>
      <c r="F330" s="64">
        <f t="shared" si="41"/>
        <v>0</v>
      </c>
      <c r="G330" s="64">
        <f t="shared" si="37"/>
        <v>0</v>
      </c>
      <c r="H330" s="66">
        <f t="shared" si="38"/>
        <v>0</v>
      </c>
      <c r="I330" s="5"/>
    </row>
    <row r="331" spans="2:9" ht="14.25" customHeight="1" x14ac:dyDescent="0.3">
      <c r="B331" s="65">
        <f t="shared" si="39"/>
        <v>0</v>
      </c>
      <c r="C331" s="66">
        <f t="shared" si="40"/>
        <v>0</v>
      </c>
      <c r="D331" s="66">
        <f t="shared" si="35"/>
        <v>0</v>
      </c>
      <c r="E331" s="66">
        <f t="shared" si="36"/>
        <v>0</v>
      </c>
      <c r="F331" s="64">
        <f t="shared" si="41"/>
        <v>0</v>
      </c>
      <c r="G331" s="64">
        <f t="shared" si="37"/>
        <v>0</v>
      </c>
      <c r="H331" s="66">
        <f t="shared" si="38"/>
        <v>0</v>
      </c>
      <c r="I331" s="5"/>
    </row>
    <row r="332" spans="2:9" ht="14.25" customHeight="1" x14ac:dyDescent="0.3">
      <c r="B332" s="63">
        <f t="shared" si="39"/>
        <v>0</v>
      </c>
      <c r="C332" s="64">
        <f t="shared" si="40"/>
        <v>0</v>
      </c>
      <c r="D332" s="64">
        <f t="shared" si="35"/>
        <v>0</v>
      </c>
      <c r="E332" s="64">
        <f t="shared" si="36"/>
        <v>0</v>
      </c>
      <c r="F332" s="64">
        <f t="shared" si="41"/>
        <v>0</v>
      </c>
      <c r="G332" s="64">
        <f t="shared" si="37"/>
        <v>0</v>
      </c>
      <c r="H332" s="64">
        <f t="shared" si="38"/>
        <v>0</v>
      </c>
      <c r="I332" s="5"/>
    </row>
    <row r="333" spans="2:9" ht="14.25" customHeight="1" x14ac:dyDescent="0.3">
      <c r="B333" s="63">
        <f t="shared" si="39"/>
        <v>0</v>
      </c>
      <c r="C333" s="64">
        <f t="shared" si="40"/>
        <v>0</v>
      </c>
      <c r="D333" s="64">
        <f t="shared" si="35"/>
        <v>0</v>
      </c>
      <c r="E333" s="64">
        <f t="shared" si="36"/>
        <v>0</v>
      </c>
      <c r="F333" s="64">
        <f t="shared" si="41"/>
        <v>0</v>
      </c>
      <c r="G333" s="64">
        <f t="shared" si="37"/>
        <v>0</v>
      </c>
      <c r="H333" s="64">
        <f t="shared" si="38"/>
        <v>0</v>
      </c>
      <c r="I333" s="5"/>
    </row>
    <row r="334" spans="2:9" ht="14.25" customHeight="1" x14ac:dyDescent="0.3">
      <c r="B334" s="63">
        <f t="shared" si="39"/>
        <v>0</v>
      </c>
      <c r="C334" s="64">
        <f t="shared" si="40"/>
        <v>0</v>
      </c>
      <c r="D334" s="64">
        <f t="shared" si="35"/>
        <v>0</v>
      </c>
      <c r="E334" s="64">
        <f t="shared" si="36"/>
        <v>0</v>
      </c>
      <c r="F334" s="64">
        <f t="shared" si="41"/>
        <v>0</v>
      </c>
      <c r="G334" s="64">
        <f t="shared" si="37"/>
        <v>0</v>
      </c>
      <c r="H334" s="64">
        <f t="shared" si="38"/>
        <v>0</v>
      </c>
      <c r="I334" s="5"/>
    </row>
    <row r="335" spans="2:9" ht="14.25" customHeight="1" x14ac:dyDescent="0.3">
      <c r="B335" s="65">
        <f t="shared" si="39"/>
        <v>0</v>
      </c>
      <c r="C335" s="66">
        <f t="shared" si="40"/>
        <v>0</v>
      </c>
      <c r="D335" s="66">
        <f t="shared" si="35"/>
        <v>0</v>
      </c>
      <c r="E335" s="66">
        <f t="shared" si="36"/>
        <v>0</v>
      </c>
      <c r="F335" s="64">
        <f t="shared" si="41"/>
        <v>0</v>
      </c>
      <c r="G335" s="64">
        <f t="shared" si="37"/>
        <v>0</v>
      </c>
      <c r="H335" s="66">
        <f t="shared" si="38"/>
        <v>0</v>
      </c>
      <c r="I335" s="5"/>
    </row>
    <row r="336" spans="2:9" ht="14.25" customHeight="1" x14ac:dyDescent="0.3">
      <c r="B336" s="65">
        <f t="shared" si="39"/>
        <v>0</v>
      </c>
      <c r="C336" s="66">
        <f t="shared" si="40"/>
        <v>0</v>
      </c>
      <c r="D336" s="66">
        <f t="shared" si="35"/>
        <v>0</v>
      </c>
      <c r="E336" s="66">
        <f t="shared" si="36"/>
        <v>0</v>
      </c>
      <c r="F336" s="64">
        <f t="shared" si="41"/>
        <v>0</v>
      </c>
      <c r="G336" s="64">
        <f t="shared" si="37"/>
        <v>0</v>
      </c>
      <c r="H336" s="66">
        <f t="shared" si="38"/>
        <v>0</v>
      </c>
      <c r="I336" s="5"/>
    </row>
    <row r="337" spans="2:9" ht="14.25" customHeight="1" x14ac:dyDescent="0.3">
      <c r="B337" s="65">
        <f t="shared" si="39"/>
        <v>0</v>
      </c>
      <c r="C337" s="66">
        <f t="shared" si="40"/>
        <v>0</v>
      </c>
      <c r="D337" s="66">
        <f t="shared" si="35"/>
        <v>0</v>
      </c>
      <c r="E337" s="66">
        <f t="shared" si="36"/>
        <v>0</v>
      </c>
      <c r="F337" s="64">
        <f t="shared" si="41"/>
        <v>0</v>
      </c>
      <c r="G337" s="64">
        <f t="shared" si="37"/>
        <v>0</v>
      </c>
      <c r="H337" s="66">
        <f t="shared" si="38"/>
        <v>0</v>
      </c>
      <c r="I337" s="5"/>
    </row>
    <row r="338" spans="2:9" ht="14.25" customHeight="1" x14ac:dyDescent="0.3">
      <c r="B338" s="63">
        <f t="shared" si="39"/>
        <v>0</v>
      </c>
      <c r="C338" s="64">
        <f t="shared" si="40"/>
        <v>0</v>
      </c>
      <c r="D338" s="64">
        <f t="shared" si="35"/>
        <v>0</v>
      </c>
      <c r="E338" s="64">
        <f t="shared" si="36"/>
        <v>0</v>
      </c>
      <c r="F338" s="64">
        <f t="shared" si="41"/>
        <v>0</v>
      </c>
      <c r="G338" s="64">
        <f t="shared" si="37"/>
        <v>0</v>
      </c>
      <c r="H338" s="64">
        <f t="shared" si="38"/>
        <v>0</v>
      </c>
      <c r="I338" s="5"/>
    </row>
    <row r="339" spans="2:9" ht="14.25" customHeight="1" x14ac:dyDescent="0.3">
      <c r="B339" s="63">
        <f t="shared" si="39"/>
        <v>0</v>
      </c>
      <c r="C339" s="64">
        <f t="shared" si="40"/>
        <v>0</v>
      </c>
      <c r="D339" s="64">
        <f t="shared" si="35"/>
        <v>0</v>
      </c>
      <c r="E339" s="64">
        <f t="shared" si="36"/>
        <v>0</v>
      </c>
      <c r="F339" s="64">
        <f t="shared" si="41"/>
        <v>0</v>
      </c>
      <c r="G339" s="64">
        <f t="shared" si="37"/>
        <v>0</v>
      </c>
      <c r="H339" s="64">
        <f t="shared" si="38"/>
        <v>0</v>
      </c>
      <c r="I339" s="5"/>
    </row>
    <row r="340" spans="2:9" ht="14.25" customHeight="1" x14ac:dyDescent="0.3">
      <c r="B340" s="63">
        <f t="shared" si="39"/>
        <v>0</v>
      </c>
      <c r="C340" s="64">
        <f t="shared" si="40"/>
        <v>0</v>
      </c>
      <c r="D340" s="64">
        <f t="shared" si="35"/>
        <v>0</v>
      </c>
      <c r="E340" s="64">
        <f t="shared" si="36"/>
        <v>0</v>
      </c>
      <c r="F340" s="64">
        <f t="shared" si="41"/>
        <v>0</v>
      </c>
      <c r="G340" s="64">
        <f t="shared" si="37"/>
        <v>0</v>
      </c>
      <c r="H340" s="64">
        <f t="shared" si="38"/>
        <v>0</v>
      </c>
      <c r="I340" s="5"/>
    </row>
    <row r="341" spans="2:9" ht="14.25" customHeight="1" x14ac:dyDescent="0.3">
      <c r="B341" s="65">
        <f t="shared" si="39"/>
        <v>0</v>
      </c>
      <c r="C341" s="66">
        <f t="shared" si="40"/>
        <v>0</v>
      </c>
      <c r="D341" s="66">
        <f t="shared" si="35"/>
        <v>0</v>
      </c>
      <c r="E341" s="66">
        <f t="shared" si="36"/>
        <v>0</v>
      </c>
      <c r="F341" s="64">
        <f t="shared" si="41"/>
        <v>0</v>
      </c>
      <c r="G341" s="64">
        <f t="shared" si="37"/>
        <v>0</v>
      </c>
      <c r="H341" s="66">
        <f t="shared" si="38"/>
        <v>0</v>
      </c>
      <c r="I341" s="5"/>
    </row>
    <row r="342" spans="2:9" ht="14.25" customHeight="1" x14ac:dyDescent="0.3">
      <c r="B342" s="65">
        <f t="shared" si="39"/>
        <v>0</v>
      </c>
      <c r="C342" s="66">
        <f t="shared" si="40"/>
        <v>0</v>
      </c>
      <c r="D342" s="66">
        <f t="shared" si="35"/>
        <v>0</v>
      </c>
      <c r="E342" s="66">
        <f t="shared" si="36"/>
        <v>0</v>
      </c>
      <c r="F342" s="64">
        <f t="shared" si="41"/>
        <v>0</v>
      </c>
      <c r="G342" s="64">
        <f t="shared" si="37"/>
        <v>0</v>
      </c>
      <c r="H342" s="66">
        <f t="shared" si="38"/>
        <v>0</v>
      </c>
      <c r="I342" s="5"/>
    </row>
    <row r="343" spans="2:9" ht="14.25" customHeight="1" x14ac:dyDescent="0.3">
      <c r="B343" s="65">
        <f t="shared" si="39"/>
        <v>0</v>
      </c>
      <c r="C343" s="66">
        <f t="shared" si="40"/>
        <v>0</v>
      </c>
      <c r="D343" s="66">
        <f t="shared" si="35"/>
        <v>0</v>
      </c>
      <c r="E343" s="66">
        <f t="shared" si="36"/>
        <v>0</v>
      </c>
      <c r="F343" s="64">
        <f t="shared" si="41"/>
        <v>0</v>
      </c>
      <c r="G343" s="64">
        <f t="shared" si="37"/>
        <v>0</v>
      </c>
      <c r="H343" s="66">
        <f t="shared" si="38"/>
        <v>0</v>
      </c>
      <c r="I343" s="5"/>
    </row>
    <row r="344" spans="2:9" ht="14.25" customHeight="1" x14ac:dyDescent="0.3">
      <c r="B344" s="63">
        <f t="shared" si="39"/>
        <v>0</v>
      </c>
      <c r="C344" s="64">
        <f t="shared" si="40"/>
        <v>0</v>
      </c>
      <c r="D344" s="64">
        <f t="shared" si="35"/>
        <v>0</v>
      </c>
      <c r="E344" s="64">
        <f t="shared" si="36"/>
        <v>0</v>
      </c>
      <c r="F344" s="64">
        <f t="shared" si="41"/>
        <v>0</v>
      </c>
      <c r="G344" s="64">
        <f t="shared" si="37"/>
        <v>0</v>
      </c>
      <c r="H344" s="64">
        <f t="shared" si="38"/>
        <v>0</v>
      </c>
      <c r="I344" s="5"/>
    </row>
    <row r="345" spans="2:9" ht="14.25" customHeight="1" x14ac:dyDescent="0.3">
      <c r="B345" s="63">
        <f t="shared" si="39"/>
        <v>0</v>
      </c>
      <c r="C345" s="64">
        <f t="shared" si="40"/>
        <v>0</v>
      </c>
      <c r="D345" s="64">
        <f t="shared" si="35"/>
        <v>0</v>
      </c>
      <c r="E345" s="64">
        <f t="shared" si="36"/>
        <v>0</v>
      </c>
      <c r="F345" s="64">
        <f t="shared" si="41"/>
        <v>0</v>
      </c>
      <c r="G345" s="64">
        <f t="shared" si="37"/>
        <v>0</v>
      </c>
      <c r="H345" s="64">
        <f t="shared" si="38"/>
        <v>0</v>
      </c>
      <c r="I345" s="5"/>
    </row>
    <row r="346" spans="2:9" ht="14.25" customHeight="1" x14ac:dyDescent="0.3">
      <c r="B346" s="63">
        <f t="shared" si="39"/>
        <v>0</v>
      </c>
      <c r="C346" s="64">
        <f t="shared" si="40"/>
        <v>0</v>
      </c>
      <c r="D346" s="64">
        <f t="shared" si="35"/>
        <v>0</v>
      </c>
      <c r="E346" s="64">
        <f t="shared" si="36"/>
        <v>0</v>
      </c>
      <c r="F346" s="64">
        <f t="shared" si="41"/>
        <v>0</v>
      </c>
      <c r="G346" s="64">
        <f t="shared" si="37"/>
        <v>0</v>
      </c>
      <c r="H346" s="64">
        <f t="shared" si="38"/>
        <v>0</v>
      </c>
      <c r="I346" s="5"/>
    </row>
    <row r="347" spans="2:9" ht="14.25" customHeight="1" x14ac:dyDescent="0.3">
      <c r="B347" s="65">
        <f t="shared" si="39"/>
        <v>0</v>
      </c>
      <c r="C347" s="66">
        <f t="shared" si="40"/>
        <v>0</v>
      </c>
      <c r="D347" s="66">
        <f t="shared" si="35"/>
        <v>0</v>
      </c>
      <c r="E347" s="66">
        <f t="shared" si="36"/>
        <v>0</v>
      </c>
      <c r="F347" s="64">
        <f t="shared" si="41"/>
        <v>0</v>
      </c>
      <c r="G347" s="64">
        <f t="shared" si="37"/>
        <v>0</v>
      </c>
      <c r="H347" s="66">
        <f t="shared" si="38"/>
        <v>0</v>
      </c>
      <c r="I347" s="5"/>
    </row>
    <row r="348" spans="2:9" ht="14.25" customHeight="1" x14ac:dyDescent="0.3">
      <c r="B348" s="65">
        <f t="shared" si="39"/>
        <v>0</v>
      </c>
      <c r="C348" s="66">
        <f t="shared" si="40"/>
        <v>0</v>
      </c>
      <c r="D348" s="66">
        <f t="shared" si="35"/>
        <v>0</v>
      </c>
      <c r="E348" s="66">
        <f t="shared" si="36"/>
        <v>0</v>
      </c>
      <c r="F348" s="64">
        <f t="shared" si="41"/>
        <v>0</v>
      </c>
      <c r="G348" s="64">
        <f t="shared" si="37"/>
        <v>0</v>
      </c>
      <c r="H348" s="66">
        <f t="shared" si="38"/>
        <v>0</v>
      </c>
      <c r="I348" s="5"/>
    </row>
    <row r="349" spans="2:9" ht="14.25" customHeight="1" x14ac:dyDescent="0.3">
      <c r="B349" s="65">
        <f t="shared" si="39"/>
        <v>0</v>
      </c>
      <c r="C349" s="66">
        <f t="shared" si="40"/>
        <v>0</v>
      </c>
      <c r="D349" s="66">
        <f t="shared" si="35"/>
        <v>0</v>
      </c>
      <c r="E349" s="66">
        <f t="shared" si="36"/>
        <v>0</v>
      </c>
      <c r="F349" s="64">
        <f t="shared" si="41"/>
        <v>0</v>
      </c>
      <c r="G349" s="64">
        <f t="shared" si="37"/>
        <v>0</v>
      </c>
      <c r="H349" s="66">
        <f t="shared" si="38"/>
        <v>0</v>
      </c>
      <c r="I349" s="5"/>
    </row>
    <row r="350" spans="2:9" ht="14.25" customHeight="1" x14ac:dyDescent="0.3">
      <c r="B350" s="63">
        <f t="shared" si="39"/>
        <v>0</v>
      </c>
      <c r="C350" s="64">
        <f t="shared" si="40"/>
        <v>0</v>
      </c>
      <c r="D350" s="64">
        <f t="shared" si="35"/>
        <v>0</v>
      </c>
      <c r="E350" s="64">
        <f t="shared" si="36"/>
        <v>0</v>
      </c>
      <c r="F350" s="64">
        <f t="shared" si="41"/>
        <v>0</v>
      </c>
      <c r="G350" s="64">
        <f t="shared" si="37"/>
        <v>0</v>
      </c>
      <c r="H350" s="64">
        <f t="shared" si="38"/>
        <v>0</v>
      </c>
      <c r="I350" s="5"/>
    </row>
    <row r="351" spans="2:9" ht="14.25" customHeight="1" x14ac:dyDescent="0.3">
      <c r="B351" s="63">
        <f t="shared" si="39"/>
        <v>0</v>
      </c>
      <c r="C351" s="64">
        <f t="shared" si="40"/>
        <v>0</v>
      </c>
      <c r="D351" s="64">
        <f t="shared" si="35"/>
        <v>0</v>
      </c>
      <c r="E351" s="64">
        <f t="shared" si="36"/>
        <v>0</v>
      </c>
      <c r="F351" s="64">
        <f t="shared" si="41"/>
        <v>0</v>
      </c>
      <c r="G351" s="64">
        <f t="shared" si="37"/>
        <v>0</v>
      </c>
      <c r="H351" s="64">
        <f t="shared" si="38"/>
        <v>0</v>
      </c>
      <c r="I351" s="5"/>
    </row>
    <row r="352" spans="2:9" ht="14.25" customHeight="1" x14ac:dyDescent="0.3">
      <c r="B352" s="63">
        <f t="shared" si="39"/>
        <v>0</v>
      </c>
      <c r="C352" s="64">
        <f t="shared" si="40"/>
        <v>0</v>
      </c>
      <c r="D352" s="64">
        <f t="shared" si="35"/>
        <v>0</v>
      </c>
      <c r="E352" s="64">
        <f t="shared" si="36"/>
        <v>0</v>
      </c>
      <c r="F352" s="64">
        <f t="shared" si="41"/>
        <v>0</v>
      </c>
      <c r="G352" s="64">
        <f t="shared" si="37"/>
        <v>0</v>
      </c>
      <c r="H352" s="64">
        <f t="shared" si="38"/>
        <v>0</v>
      </c>
      <c r="I352" s="5"/>
    </row>
    <row r="353" spans="2:9" ht="14.25" customHeight="1" x14ac:dyDescent="0.3">
      <c r="B353" s="65">
        <f t="shared" si="39"/>
        <v>0</v>
      </c>
      <c r="C353" s="66">
        <f t="shared" si="40"/>
        <v>0</v>
      </c>
      <c r="D353" s="66">
        <f t="shared" si="35"/>
        <v>0</v>
      </c>
      <c r="E353" s="66">
        <f t="shared" si="36"/>
        <v>0</v>
      </c>
      <c r="F353" s="64">
        <f t="shared" si="41"/>
        <v>0</v>
      </c>
      <c r="G353" s="64">
        <f t="shared" si="37"/>
        <v>0</v>
      </c>
      <c r="H353" s="66">
        <f t="shared" si="38"/>
        <v>0</v>
      </c>
      <c r="I353" s="5"/>
    </row>
    <row r="354" spans="2:9" ht="14.25" customHeight="1" x14ac:dyDescent="0.3">
      <c r="B354" s="65">
        <f t="shared" si="39"/>
        <v>0</v>
      </c>
      <c r="C354" s="66">
        <f t="shared" si="40"/>
        <v>0</v>
      </c>
      <c r="D354" s="66">
        <f t="shared" si="35"/>
        <v>0</v>
      </c>
      <c r="E354" s="66">
        <f t="shared" si="36"/>
        <v>0</v>
      </c>
      <c r="F354" s="64">
        <f t="shared" si="41"/>
        <v>0</v>
      </c>
      <c r="G354" s="64">
        <f t="shared" si="37"/>
        <v>0</v>
      </c>
      <c r="H354" s="66">
        <f t="shared" si="38"/>
        <v>0</v>
      </c>
      <c r="I354" s="5"/>
    </row>
    <row r="355" spans="2:9" ht="14.25" customHeight="1" x14ac:dyDescent="0.3">
      <c r="B355" s="65">
        <f t="shared" si="39"/>
        <v>0</v>
      </c>
      <c r="C355" s="66">
        <f t="shared" si="40"/>
        <v>0</v>
      </c>
      <c r="D355" s="66">
        <f t="shared" si="35"/>
        <v>0</v>
      </c>
      <c r="E355" s="66">
        <f t="shared" si="36"/>
        <v>0</v>
      </c>
      <c r="F355" s="64">
        <f t="shared" si="41"/>
        <v>0</v>
      </c>
      <c r="G355" s="64">
        <f t="shared" si="37"/>
        <v>0</v>
      </c>
      <c r="H355" s="66">
        <f t="shared" si="38"/>
        <v>0</v>
      </c>
      <c r="I355" s="5"/>
    </row>
    <row r="356" spans="2:9" ht="14.25" customHeight="1" x14ac:dyDescent="0.3">
      <c r="B356" s="63">
        <f t="shared" si="39"/>
        <v>0</v>
      </c>
      <c r="C356" s="64">
        <f t="shared" si="40"/>
        <v>0</v>
      </c>
      <c r="D356" s="64">
        <f t="shared" si="35"/>
        <v>0</v>
      </c>
      <c r="E356" s="64">
        <f t="shared" si="36"/>
        <v>0</v>
      </c>
      <c r="F356" s="64">
        <f t="shared" si="41"/>
        <v>0</v>
      </c>
      <c r="G356" s="64">
        <f t="shared" si="37"/>
        <v>0</v>
      </c>
      <c r="H356" s="64">
        <f t="shared" si="38"/>
        <v>0</v>
      </c>
      <c r="I356" s="5"/>
    </row>
    <row r="357" spans="2:9" ht="14.25" customHeight="1" x14ac:dyDescent="0.3">
      <c r="B357" s="63">
        <f t="shared" si="39"/>
        <v>0</v>
      </c>
      <c r="C357" s="64">
        <f t="shared" si="40"/>
        <v>0</v>
      </c>
      <c r="D357" s="64">
        <f t="shared" si="35"/>
        <v>0</v>
      </c>
      <c r="E357" s="64">
        <f t="shared" si="36"/>
        <v>0</v>
      </c>
      <c r="F357" s="64">
        <f t="shared" si="41"/>
        <v>0</v>
      </c>
      <c r="G357" s="64">
        <f t="shared" si="37"/>
        <v>0</v>
      </c>
      <c r="H357" s="64">
        <f t="shared" si="38"/>
        <v>0</v>
      </c>
      <c r="I357" s="5"/>
    </row>
    <row r="358" spans="2:9" ht="14.25" customHeight="1" x14ac:dyDescent="0.3">
      <c r="B358" s="63">
        <f t="shared" si="39"/>
        <v>0</v>
      </c>
      <c r="C358" s="64">
        <f t="shared" si="40"/>
        <v>0</v>
      </c>
      <c r="D358" s="64">
        <f t="shared" si="35"/>
        <v>0</v>
      </c>
      <c r="E358" s="64">
        <f t="shared" si="36"/>
        <v>0</v>
      </c>
      <c r="F358" s="64">
        <f t="shared" si="41"/>
        <v>0</v>
      </c>
      <c r="G358" s="64">
        <f t="shared" si="37"/>
        <v>0</v>
      </c>
      <c r="H358" s="64">
        <f t="shared" si="38"/>
        <v>0</v>
      </c>
      <c r="I358" s="5"/>
    </row>
    <row r="359" spans="2:9" ht="14.25" customHeight="1" x14ac:dyDescent="0.3">
      <c r="B359" s="65">
        <f t="shared" si="39"/>
        <v>0</v>
      </c>
      <c r="C359" s="66">
        <f t="shared" si="40"/>
        <v>0</v>
      </c>
      <c r="D359" s="66">
        <f t="shared" si="35"/>
        <v>0</v>
      </c>
      <c r="E359" s="66">
        <f t="shared" si="36"/>
        <v>0</v>
      </c>
      <c r="F359" s="64">
        <f t="shared" si="41"/>
        <v>0</v>
      </c>
      <c r="G359" s="64">
        <f t="shared" si="37"/>
        <v>0</v>
      </c>
      <c r="H359" s="66">
        <f t="shared" si="38"/>
        <v>0</v>
      </c>
      <c r="I359" s="5"/>
    </row>
    <row r="360" spans="2:9" ht="14.25" customHeight="1" x14ac:dyDescent="0.3">
      <c r="B360" s="65">
        <f t="shared" si="39"/>
        <v>0</v>
      </c>
      <c r="C360" s="66">
        <f t="shared" si="40"/>
        <v>0</v>
      </c>
      <c r="D360" s="66">
        <f t="shared" si="35"/>
        <v>0</v>
      </c>
      <c r="E360" s="66">
        <f t="shared" si="36"/>
        <v>0</v>
      </c>
      <c r="F360" s="64">
        <f t="shared" si="41"/>
        <v>0</v>
      </c>
      <c r="G360" s="64">
        <f t="shared" si="37"/>
        <v>0</v>
      </c>
      <c r="H360" s="66">
        <f t="shared" si="38"/>
        <v>0</v>
      </c>
      <c r="I360" s="5"/>
    </row>
    <row r="361" spans="2:9" ht="14.25" customHeight="1" x14ac:dyDescent="0.3">
      <c r="B361" s="65">
        <f t="shared" si="39"/>
        <v>0</v>
      </c>
      <c r="C361" s="66">
        <f t="shared" si="40"/>
        <v>0</v>
      </c>
      <c r="D361" s="66">
        <f t="shared" si="35"/>
        <v>0</v>
      </c>
      <c r="E361" s="66">
        <f t="shared" si="36"/>
        <v>0</v>
      </c>
      <c r="F361" s="64">
        <f t="shared" si="41"/>
        <v>0</v>
      </c>
      <c r="G361" s="64">
        <f t="shared" si="37"/>
        <v>0</v>
      </c>
      <c r="H361" s="66">
        <f t="shared" si="38"/>
        <v>0</v>
      </c>
      <c r="I361" s="5"/>
    </row>
    <row r="362" spans="2:9" ht="14.25" customHeight="1" x14ac:dyDescent="0.3">
      <c r="B362" s="63">
        <f t="shared" si="39"/>
        <v>0</v>
      </c>
      <c r="C362" s="64">
        <f t="shared" si="40"/>
        <v>0</v>
      </c>
      <c r="D362" s="64">
        <f t="shared" si="35"/>
        <v>0</v>
      </c>
      <c r="E362" s="64">
        <f t="shared" si="36"/>
        <v>0</v>
      </c>
      <c r="F362" s="64">
        <f t="shared" si="41"/>
        <v>0</v>
      </c>
      <c r="G362" s="64">
        <f t="shared" si="37"/>
        <v>0</v>
      </c>
      <c r="H362" s="64">
        <f t="shared" si="38"/>
        <v>0</v>
      </c>
      <c r="I362" s="5"/>
    </row>
    <row r="363" spans="2:9" ht="14.25" customHeight="1" x14ac:dyDescent="0.3">
      <c r="B363" s="63">
        <f t="shared" si="39"/>
        <v>0</v>
      </c>
      <c r="C363" s="64">
        <f t="shared" si="40"/>
        <v>0</v>
      </c>
      <c r="D363" s="64">
        <f t="shared" si="35"/>
        <v>0</v>
      </c>
      <c r="E363" s="64">
        <f t="shared" si="36"/>
        <v>0</v>
      </c>
      <c r="F363" s="64">
        <f t="shared" si="41"/>
        <v>0</v>
      </c>
      <c r="G363" s="64">
        <f t="shared" si="37"/>
        <v>0</v>
      </c>
      <c r="H363" s="64">
        <f t="shared" si="38"/>
        <v>0</v>
      </c>
      <c r="I363" s="5"/>
    </row>
    <row r="364" spans="2:9" ht="14.25" customHeight="1" x14ac:dyDescent="0.3">
      <c r="B364" s="63">
        <f t="shared" si="39"/>
        <v>0</v>
      </c>
      <c r="C364" s="64">
        <f t="shared" si="40"/>
        <v>0</v>
      </c>
      <c r="D364" s="64">
        <f t="shared" si="35"/>
        <v>0</v>
      </c>
      <c r="E364" s="64">
        <f t="shared" si="36"/>
        <v>0</v>
      </c>
      <c r="F364" s="64">
        <f t="shared" si="41"/>
        <v>0</v>
      </c>
      <c r="G364" s="64">
        <f t="shared" si="37"/>
        <v>0</v>
      </c>
      <c r="H364" s="64">
        <f t="shared" si="38"/>
        <v>0</v>
      </c>
      <c r="I364" s="5"/>
    </row>
    <row r="365" spans="2:9" ht="14.25" customHeight="1" x14ac:dyDescent="0.3">
      <c r="B365" s="65">
        <f t="shared" si="39"/>
        <v>0</v>
      </c>
      <c r="C365" s="66">
        <f t="shared" si="40"/>
        <v>0</v>
      </c>
      <c r="D365" s="66">
        <f t="shared" si="35"/>
        <v>0</v>
      </c>
      <c r="E365" s="66">
        <f t="shared" si="36"/>
        <v>0</v>
      </c>
      <c r="F365" s="64">
        <f t="shared" si="41"/>
        <v>0</v>
      </c>
      <c r="G365" s="64">
        <f t="shared" si="37"/>
        <v>0</v>
      </c>
      <c r="H365" s="66">
        <f t="shared" si="38"/>
        <v>0</v>
      </c>
      <c r="I365" s="5"/>
    </row>
    <row r="366" spans="2:9" ht="14.25" customHeight="1" x14ac:dyDescent="0.3">
      <c r="B366" s="65">
        <f t="shared" si="39"/>
        <v>0</v>
      </c>
      <c r="C366" s="66">
        <f t="shared" si="40"/>
        <v>0</v>
      </c>
      <c r="D366" s="66">
        <f t="shared" si="35"/>
        <v>0</v>
      </c>
      <c r="E366" s="66">
        <f t="shared" si="36"/>
        <v>0</v>
      </c>
      <c r="F366" s="64">
        <f t="shared" si="41"/>
        <v>0</v>
      </c>
      <c r="G366" s="64">
        <f t="shared" si="37"/>
        <v>0</v>
      </c>
      <c r="H366" s="66">
        <f t="shared" si="38"/>
        <v>0</v>
      </c>
      <c r="I366" s="5"/>
    </row>
    <row r="367" spans="2:9" ht="14.25" customHeight="1" x14ac:dyDescent="0.3">
      <c r="B367" s="65">
        <f t="shared" si="39"/>
        <v>0</v>
      </c>
      <c r="C367" s="66">
        <f t="shared" si="40"/>
        <v>0</v>
      </c>
      <c r="D367" s="66">
        <f t="shared" si="35"/>
        <v>0</v>
      </c>
      <c r="E367" s="66">
        <f t="shared" si="36"/>
        <v>0</v>
      </c>
      <c r="F367" s="64">
        <f t="shared" si="41"/>
        <v>0</v>
      </c>
      <c r="G367" s="64">
        <f t="shared" si="37"/>
        <v>0</v>
      </c>
      <c r="H367" s="66">
        <f t="shared" si="38"/>
        <v>0</v>
      </c>
      <c r="I367" s="5"/>
    </row>
    <row r="368" spans="2:9" ht="14.25" customHeight="1" x14ac:dyDescent="0.3">
      <c r="B368" s="65">
        <f t="shared" si="39"/>
        <v>0</v>
      </c>
      <c r="C368" s="66">
        <f t="shared" si="40"/>
        <v>0</v>
      </c>
      <c r="D368" s="66">
        <f t="shared" si="35"/>
        <v>0</v>
      </c>
      <c r="E368" s="66">
        <f t="shared" si="36"/>
        <v>0</v>
      </c>
      <c r="F368" s="64">
        <f t="shared" si="41"/>
        <v>0</v>
      </c>
      <c r="G368" s="64">
        <f t="shared" si="37"/>
        <v>0</v>
      </c>
      <c r="H368" s="66">
        <f t="shared" si="38"/>
        <v>0</v>
      </c>
      <c r="I368" s="5"/>
    </row>
    <row r="369" spans="2:9" ht="14.25" customHeight="1" x14ac:dyDescent="0.3">
      <c r="B369" s="65">
        <f t="shared" si="39"/>
        <v>0</v>
      </c>
      <c r="C369" s="66">
        <f t="shared" si="40"/>
        <v>0</v>
      </c>
      <c r="D369" s="66">
        <f t="shared" si="35"/>
        <v>0</v>
      </c>
      <c r="E369" s="66">
        <f t="shared" si="36"/>
        <v>0</v>
      </c>
      <c r="F369" s="64">
        <f t="shared" si="41"/>
        <v>0</v>
      </c>
      <c r="G369" s="64">
        <f t="shared" si="37"/>
        <v>0</v>
      </c>
      <c r="H369" s="66">
        <f t="shared" si="38"/>
        <v>0</v>
      </c>
      <c r="I369" s="5"/>
    </row>
    <row r="370" spans="2:9" ht="14.25" customHeight="1" x14ac:dyDescent="0.3">
      <c r="B370" s="65">
        <f t="shared" si="39"/>
        <v>0</v>
      </c>
      <c r="C370" s="66">
        <f t="shared" si="40"/>
        <v>0</v>
      </c>
      <c r="D370" s="66">
        <f t="shared" si="35"/>
        <v>0</v>
      </c>
      <c r="E370" s="66">
        <f t="shared" si="36"/>
        <v>0</v>
      </c>
      <c r="F370" s="64">
        <f t="shared" si="41"/>
        <v>0</v>
      </c>
      <c r="G370" s="64">
        <f t="shared" si="37"/>
        <v>0</v>
      </c>
      <c r="H370" s="66">
        <f t="shared" si="38"/>
        <v>0</v>
      </c>
      <c r="I370" s="5"/>
    </row>
    <row r="371" spans="2:9" ht="14.25" customHeight="1" x14ac:dyDescent="0.3">
      <c r="B371" s="65">
        <f t="shared" si="39"/>
        <v>0</v>
      </c>
      <c r="C371" s="66">
        <f t="shared" si="40"/>
        <v>0</v>
      </c>
      <c r="D371" s="66">
        <f t="shared" si="35"/>
        <v>0</v>
      </c>
      <c r="E371" s="66">
        <f t="shared" si="36"/>
        <v>0</v>
      </c>
      <c r="F371" s="64">
        <f t="shared" si="41"/>
        <v>0</v>
      </c>
      <c r="G371" s="64">
        <f t="shared" si="37"/>
        <v>0</v>
      </c>
      <c r="H371" s="66">
        <f t="shared" si="38"/>
        <v>0</v>
      </c>
      <c r="I371" s="5"/>
    </row>
    <row r="372" spans="2:9" ht="14.25" customHeight="1" x14ac:dyDescent="0.3">
      <c r="B372" s="65">
        <f t="shared" si="39"/>
        <v>0</v>
      </c>
      <c r="C372" s="66">
        <f t="shared" si="40"/>
        <v>0</v>
      </c>
      <c r="D372" s="66">
        <f t="shared" si="35"/>
        <v>0</v>
      </c>
      <c r="E372" s="66">
        <f t="shared" si="36"/>
        <v>0</v>
      </c>
      <c r="F372" s="64">
        <f t="shared" si="41"/>
        <v>0</v>
      </c>
      <c r="G372" s="64">
        <f t="shared" si="37"/>
        <v>0</v>
      </c>
      <c r="H372" s="66">
        <f t="shared" si="38"/>
        <v>0</v>
      </c>
      <c r="I372" s="5"/>
    </row>
    <row r="373" spans="2:9" ht="14.25" customHeight="1" x14ac:dyDescent="0.3">
      <c r="B373" s="65">
        <f t="shared" si="39"/>
        <v>0</v>
      </c>
      <c r="C373" s="66">
        <f t="shared" si="40"/>
        <v>0</v>
      </c>
      <c r="D373" s="66">
        <f t="shared" si="35"/>
        <v>0</v>
      </c>
      <c r="E373" s="66">
        <f t="shared" si="36"/>
        <v>0</v>
      </c>
      <c r="F373" s="64">
        <f t="shared" si="41"/>
        <v>0</v>
      </c>
      <c r="G373" s="64">
        <f t="shared" si="37"/>
        <v>0</v>
      </c>
      <c r="H373" s="66">
        <f t="shared" si="38"/>
        <v>0</v>
      </c>
      <c r="I373" s="5"/>
    </row>
    <row r="374" spans="2:9" ht="14.25" customHeight="1" x14ac:dyDescent="0.3">
      <c r="B374" s="65">
        <f t="shared" si="39"/>
        <v>0</v>
      </c>
      <c r="C374" s="66">
        <f t="shared" si="40"/>
        <v>0</v>
      </c>
      <c r="D374" s="66">
        <f t="shared" si="35"/>
        <v>0</v>
      </c>
      <c r="E374" s="66">
        <f t="shared" si="36"/>
        <v>0</v>
      </c>
      <c r="F374" s="64">
        <f t="shared" si="41"/>
        <v>0</v>
      </c>
      <c r="G374" s="64">
        <f t="shared" si="37"/>
        <v>0</v>
      </c>
      <c r="H374" s="66">
        <f t="shared" si="38"/>
        <v>0</v>
      </c>
      <c r="I374" s="5"/>
    </row>
    <row r="375" spans="2:9" ht="14.25" customHeight="1" x14ac:dyDescent="0.3">
      <c r="B375" s="65">
        <f t="shared" si="39"/>
        <v>0</v>
      </c>
      <c r="C375" s="66">
        <f t="shared" si="40"/>
        <v>0</v>
      </c>
      <c r="D375" s="66">
        <f t="shared" si="35"/>
        <v>0</v>
      </c>
      <c r="E375" s="66">
        <f t="shared" si="36"/>
        <v>0</v>
      </c>
      <c r="F375" s="64">
        <f t="shared" si="41"/>
        <v>0</v>
      </c>
      <c r="G375" s="64">
        <f t="shared" si="37"/>
        <v>0</v>
      </c>
      <c r="H375" s="66">
        <f t="shared" si="38"/>
        <v>0</v>
      </c>
      <c r="I375" s="5"/>
    </row>
    <row r="376" spans="2:9" ht="15" customHeight="1" x14ac:dyDescent="0.3">
      <c r="B376" s="65">
        <f t="shared" si="39"/>
        <v>0</v>
      </c>
      <c r="C376" s="66">
        <f t="shared" si="40"/>
        <v>0</v>
      </c>
      <c r="D376" s="66">
        <f t="shared" si="35"/>
        <v>0</v>
      </c>
      <c r="E376" s="66">
        <f t="shared" si="36"/>
        <v>0</v>
      </c>
      <c r="F376" s="64">
        <f t="shared" si="41"/>
        <v>0</v>
      </c>
      <c r="G376" s="64">
        <f t="shared" si="37"/>
        <v>0</v>
      </c>
      <c r="H376" s="66">
        <f t="shared" si="38"/>
        <v>0</v>
      </c>
      <c r="I376" s="5"/>
    </row>
    <row r="377" spans="2:9" ht="15" customHeight="1" x14ac:dyDescent="0.3">
      <c r="B377" s="65">
        <f t="shared" si="39"/>
        <v>0</v>
      </c>
      <c r="C377" s="66">
        <f t="shared" si="40"/>
        <v>0</v>
      </c>
      <c r="D377" s="66">
        <f t="shared" si="35"/>
        <v>0</v>
      </c>
      <c r="E377" s="66">
        <f t="shared" si="36"/>
        <v>0</v>
      </c>
      <c r="F377" s="64">
        <f t="shared" si="41"/>
        <v>0</v>
      </c>
      <c r="G377" s="64">
        <f t="shared" si="37"/>
        <v>0</v>
      </c>
      <c r="H377" s="66">
        <f t="shared" si="38"/>
        <v>0</v>
      </c>
      <c r="I377" s="5"/>
    </row>
    <row r="378" spans="2:9" ht="15" customHeight="1" x14ac:dyDescent="0.3">
      <c r="B378" s="65">
        <f t="shared" si="39"/>
        <v>0</v>
      </c>
      <c r="C378" s="66">
        <f t="shared" si="40"/>
        <v>0</v>
      </c>
      <c r="D378" s="66">
        <f t="shared" si="35"/>
        <v>0</v>
      </c>
      <c r="E378" s="66">
        <f t="shared" si="36"/>
        <v>0</v>
      </c>
      <c r="F378" s="64">
        <f t="shared" si="41"/>
        <v>0</v>
      </c>
      <c r="G378" s="64">
        <f t="shared" si="37"/>
        <v>0</v>
      </c>
      <c r="H378" s="66">
        <f t="shared" si="38"/>
        <v>0</v>
      </c>
      <c r="I378" s="5"/>
    </row>
    <row r="379" spans="2:9" ht="15" customHeight="1" x14ac:dyDescent="0.3">
      <c r="B379" s="65">
        <f t="shared" si="39"/>
        <v>0</v>
      </c>
      <c r="C379" s="66">
        <f t="shared" si="40"/>
        <v>0</v>
      </c>
      <c r="D379" s="66">
        <f t="shared" si="35"/>
        <v>0</v>
      </c>
      <c r="E379" s="66">
        <f t="shared" si="36"/>
        <v>0</v>
      </c>
      <c r="F379" s="64">
        <f t="shared" si="41"/>
        <v>0</v>
      </c>
      <c r="G379" s="64">
        <f t="shared" si="37"/>
        <v>0</v>
      </c>
      <c r="H379" s="66">
        <f t="shared" si="38"/>
        <v>0</v>
      </c>
      <c r="I379" s="5"/>
    </row>
    <row r="380" spans="2:9" ht="15" customHeight="1" x14ac:dyDescent="0.3">
      <c r="B380" s="65">
        <f t="shared" si="39"/>
        <v>0</v>
      </c>
      <c r="C380" s="66">
        <f t="shared" si="40"/>
        <v>0</v>
      </c>
      <c r="D380" s="66">
        <f t="shared" si="35"/>
        <v>0</v>
      </c>
      <c r="E380" s="66">
        <f t="shared" si="36"/>
        <v>0</v>
      </c>
      <c r="F380" s="64">
        <f t="shared" si="41"/>
        <v>0</v>
      </c>
      <c r="G380" s="64">
        <f t="shared" si="37"/>
        <v>0</v>
      </c>
      <c r="H380" s="66">
        <f t="shared" si="38"/>
        <v>0</v>
      </c>
      <c r="I380" s="5"/>
    </row>
    <row r="381" spans="2:9" ht="15" customHeight="1" x14ac:dyDescent="0.3">
      <c r="B381" s="65">
        <f t="shared" si="39"/>
        <v>0</v>
      </c>
      <c r="C381" s="66">
        <f t="shared" si="40"/>
        <v>0</v>
      </c>
      <c r="D381" s="66">
        <f t="shared" si="35"/>
        <v>0</v>
      </c>
      <c r="E381" s="66">
        <f t="shared" si="36"/>
        <v>0</v>
      </c>
      <c r="F381" s="64">
        <f t="shared" si="41"/>
        <v>0</v>
      </c>
      <c r="G381" s="64">
        <f t="shared" si="37"/>
        <v>0</v>
      </c>
      <c r="H381" s="66">
        <f t="shared" si="38"/>
        <v>0</v>
      </c>
      <c r="I381" s="5"/>
    </row>
    <row r="382" spans="2:9" ht="15" customHeight="1" x14ac:dyDescent="0.3">
      <c r="B382" s="65">
        <f t="shared" si="39"/>
        <v>0</v>
      </c>
      <c r="C382" s="66">
        <f t="shared" si="40"/>
        <v>0</v>
      </c>
      <c r="D382" s="66">
        <f t="shared" si="35"/>
        <v>0</v>
      </c>
      <c r="E382" s="66">
        <f t="shared" si="36"/>
        <v>0</v>
      </c>
      <c r="F382" s="64">
        <f t="shared" si="41"/>
        <v>0</v>
      </c>
      <c r="G382" s="64">
        <f t="shared" si="37"/>
        <v>0</v>
      </c>
      <c r="H382" s="66">
        <f t="shared" si="38"/>
        <v>0</v>
      </c>
      <c r="I382" s="5"/>
    </row>
    <row r="383" spans="2:9" ht="15" customHeight="1" x14ac:dyDescent="0.3">
      <c r="B383" s="65">
        <f t="shared" si="39"/>
        <v>0</v>
      </c>
      <c r="C383" s="66">
        <f t="shared" si="40"/>
        <v>0</v>
      </c>
      <c r="D383" s="66">
        <f t="shared" si="35"/>
        <v>0</v>
      </c>
      <c r="E383" s="66">
        <f t="shared" si="36"/>
        <v>0</v>
      </c>
      <c r="F383" s="64">
        <f t="shared" si="41"/>
        <v>0</v>
      </c>
      <c r="G383" s="64">
        <f t="shared" si="37"/>
        <v>0</v>
      </c>
      <c r="H383" s="66">
        <f t="shared" si="38"/>
        <v>0</v>
      </c>
      <c r="I383" s="5"/>
    </row>
    <row r="384" spans="2:9" ht="15" customHeight="1" x14ac:dyDescent="0.3">
      <c r="B384" s="65">
        <f t="shared" si="39"/>
        <v>0</v>
      </c>
      <c r="C384" s="66">
        <f t="shared" si="40"/>
        <v>0</v>
      </c>
      <c r="D384" s="66">
        <f t="shared" si="35"/>
        <v>0</v>
      </c>
      <c r="E384" s="66">
        <f t="shared" si="36"/>
        <v>0</v>
      </c>
      <c r="F384" s="64">
        <f t="shared" si="41"/>
        <v>0</v>
      </c>
      <c r="G384" s="64">
        <f t="shared" si="37"/>
        <v>0</v>
      </c>
      <c r="H384" s="66">
        <f t="shared" si="38"/>
        <v>0</v>
      </c>
      <c r="I384" s="5"/>
    </row>
    <row r="385" spans="2:9" ht="15" customHeight="1" x14ac:dyDescent="0.3">
      <c r="B385" s="65">
        <f t="shared" si="39"/>
        <v>0</v>
      </c>
      <c r="C385" s="66">
        <f t="shared" si="40"/>
        <v>0</v>
      </c>
      <c r="D385" s="66">
        <f t="shared" si="35"/>
        <v>0</v>
      </c>
      <c r="E385" s="66">
        <f t="shared" si="36"/>
        <v>0</v>
      </c>
      <c r="F385" s="64">
        <f t="shared" si="41"/>
        <v>0</v>
      </c>
      <c r="G385" s="64">
        <f t="shared" si="37"/>
        <v>0</v>
      </c>
      <c r="H385" s="66">
        <f t="shared" si="38"/>
        <v>0</v>
      </c>
      <c r="I385" s="5"/>
    </row>
    <row r="386" spans="2:9" ht="15" customHeight="1" x14ac:dyDescent="0.3">
      <c r="B386" s="65">
        <f t="shared" si="39"/>
        <v>0</v>
      </c>
      <c r="C386" s="66">
        <f t="shared" si="40"/>
        <v>0</v>
      </c>
      <c r="D386" s="66">
        <f t="shared" si="35"/>
        <v>0</v>
      </c>
      <c r="E386" s="66">
        <f t="shared" si="36"/>
        <v>0</v>
      </c>
      <c r="F386" s="64">
        <f t="shared" si="41"/>
        <v>0</v>
      </c>
      <c r="G386" s="64">
        <f t="shared" si="37"/>
        <v>0</v>
      </c>
      <c r="H386" s="66">
        <f t="shared" si="38"/>
        <v>0</v>
      </c>
      <c r="I386" s="5"/>
    </row>
    <row r="387" spans="2:9" ht="15" customHeight="1" x14ac:dyDescent="0.3">
      <c r="B387" s="65">
        <f t="shared" si="39"/>
        <v>0</v>
      </c>
      <c r="C387" s="66">
        <f t="shared" si="40"/>
        <v>0</v>
      </c>
      <c r="D387" s="66">
        <f t="shared" si="35"/>
        <v>0</v>
      </c>
      <c r="E387" s="66">
        <f t="shared" si="36"/>
        <v>0</v>
      </c>
      <c r="F387" s="64">
        <f t="shared" si="41"/>
        <v>0</v>
      </c>
      <c r="G387" s="64">
        <f t="shared" si="37"/>
        <v>0</v>
      </c>
      <c r="H387" s="66">
        <f t="shared" si="38"/>
        <v>0</v>
      </c>
      <c r="I387" s="5"/>
    </row>
    <row r="388" spans="2:9" ht="15" customHeight="1" x14ac:dyDescent="0.3">
      <c r="B388" s="65">
        <f t="shared" si="39"/>
        <v>0</v>
      </c>
      <c r="C388" s="66">
        <f t="shared" si="40"/>
        <v>0</v>
      </c>
      <c r="D388" s="66">
        <f t="shared" si="35"/>
        <v>0</v>
      </c>
      <c r="E388" s="66">
        <f t="shared" si="36"/>
        <v>0</v>
      </c>
      <c r="F388" s="64">
        <f t="shared" si="41"/>
        <v>0</v>
      </c>
      <c r="G388" s="64">
        <f t="shared" si="37"/>
        <v>0</v>
      </c>
      <c r="H388" s="66">
        <f t="shared" si="38"/>
        <v>0</v>
      </c>
      <c r="I388" s="5"/>
    </row>
    <row r="389" spans="2:9" ht="15" customHeight="1" x14ac:dyDescent="0.3">
      <c r="B389" s="65">
        <f t="shared" si="39"/>
        <v>0</v>
      </c>
      <c r="C389" s="66">
        <f t="shared" si="40"/>
        <v>0</v>
      </c>
      <c r="D389" s="66">
        <f t="shared" si="35"/>
        <v>0</v>
      </c>
      <c r="E389" s="66">
        <f t="shared" si="36"/>
        <v>0</v>
      </c>
      <c r="F389" s="64">
        <f t="shared" si="41"/>
        <v>0</v>
      </c>
      <c r="G389" s="64">
        <f t="shared" si="37"/>
        <v>0</v>
      </c>
      <c r="H389" s="66">
        <f t="shared" si="38"/>
        <v>0</v>
      </c>
      <c r="I389" s="5"/>
    </row>
    <row r="390" spans="2:9" ht="15" customHeight="1" x14ac:dyDescent="0.3">
      <c r="B390" s="65">
        <f t="shared" si="39"/>
        <v>0</v>
      </c>
      <c r="C390" s="66">
        <f t="shared" si="40"/>
        <v>0</v>
      </c>
      <c r="D390" s="66">
        <f t="shared" si="35"/>
        <v>0</v>
      </c>
      <c r="E390" s="66">
        <f t="shared" si="36"/>
        <v>0</v>
      </c>
      <c r="F390" s="64">
        <f t="shared" si="41"/>
        <v>0</v>
      </c>
      <c r="G390" s="64">
        <f t="shared" si="37"/>
        <v>0</v>
      </c>
      <c r="H390" s="66">
        <f t="shared" si="38"/>
        <v>0</v>
      </c>
      <c r="I390" s="5"/>
    </row>
    <row r="391" spans="2:9" ht="15" customHeight="1" x14ac:dyDescent="0.3">
      <c r="B391" s="65">
        <f t="shared" si="39"/>
        <v>0</v>
      </c>
      <c r="C391" s="66">
        <f t="shared" si="40"/>
        <v>0</v>
      </c>
      <c r="D391" s="66">
        <f t="shared" si="35"/>
        <v>0</v>
      </c>
      <c r="E391" s="66">
        <f t="shared" si="36"/>
        <v>0</v>
      </c>
      <c r="F391" s="64">
        <f t="shared" si="41"/>
        <v>0</v>
      </c>
      <c r="G391" s="64">
        <f t="shared" si="37"/>
        <v>0</v>
      </c>
      <c r="H391" s="66">
        <f t="shared" si="38"/>
        <v>0</v>
      </c>
      <c r="I391" s="5"/>
    </row>
    <row r="392" spans="2:9" ht="15" customHeight="1" x14ac:dyDescent="0.3">
      <c r="B392" s="65">
        <f t="shared" si="39"/>
        <v>0</v>
      </c>
      <c r="C392" s="66">
        <f t="shared" si="40"/>
        <v>0</v>
      </c>
      <c r="D392" s="66">
        <f t="shared" ref="D392:D420" si="42">IF(B392&gt;0,C392*$F$5,0)</f>
        <v>0</v>
      </c>
      <c r="E392" s="66">
        <f t="shared" ref="E392:E420" si="43">IF(B392&gt;0,C392+D392,0)</f>
        <v>0</v>
      </c>
      <c r="F392" s="64">
        <f t="shared" si="41"/>
        <v>0</v>
      </c>
      <c r="G392" s="64">
        <f t="shared" ref="G392:G429" si="44">IF(B392&gt;0,D392+F392,0)</f>
        <v>0</v>
      </c>
      <c r="H392" s="66">
        <f t="shared" ref="H392:H420" si="45">IF(B392&gt;0,E392-G392,0)</f>
        <v>0</v>
      </c>
      <c r="I392" s="5"/>
    </row>
    <row r="393" spans="2:9" ht="15" customHeight="1" x14ac:dyDescent="0.3">
      <c r="B393" s="65">
        <f t="shared" ref="B393:B420" si="46">IF(AND(B392&gt;0,B392&lt;D$5),B392+1,0)</f>
        <v>0</v>
      </c>
      <c r="C393" s="66">
        <f t="shared" ref="C393:C420" si="47">IF(B393&gt;0,H392,0)</f>
        <v>0</v>
      </c>
      <c r="D393" s="66">
        <f t="shared" si="42"/>
        <v>0</v>
      </c>
      <c r="E393" s="66">
        <f t="shared" si="43"/>
        <v>0</v>
      </c>
      <c r="F393" s="64">
        <f t="shared" ref="F393:F420" si="48">IF(B393&gt;0,$F$8,0)</f>
        <v>0</v>
      </c>
      <c r="G393" s="64">
        <f t="shared" si="44"/>
        <v>0</v>
      </c>
      <c r="H393" s="66">
        <f t="shared" si="45"/>
        <v>0</v>
      </c>
      <c r="I393" s="5"/>
    </row>
    <row r="394" spans="2:9" ht="15" customHeight="1" x14ac:dyDescent="0.3">
      <c r="B394" s="65">
        <f t="shared" si="46"/>
        <v>0</v>
      </c>
      <c r="C394" s="66">
        <f t="shared" si="47"/>
        <v>0</v>
      </c>
      <c r="D394" s="66">
        <f t="shared" si="42"/>
        <v>0</v>
      </c>
      <c r="E394" s="66">
        <f t="shared" si="43"/>
        <v>0</v>
      </c>
      <c r="F394" s="64">
        <f t="shared" si="48"/>
        <v>0</v>
      </c>
      <c r="G394" s="64">
        <f t="shared" si="44"/>
        <v>0</v>
      </c>
      <c r="H394" s="66">
        <f t="shared" si="45"/>
        <v>0</v>
      </c>
      <c r="I394" s="5"/>
    </row>
    <row r="395" spans="2:9" ht="15" customHeight="1" x14ac:dyDescent="0.3">
      <c r="B395" s="65">
        <f t="shared" si="46"/>
        <v>0</v>
      </c>
      <c r="C395" s="66">
        <f t="shared" si="47"/>
        <v>0</v>
      </c>
      <c r="D395" s="66">
        <f t="shared" si="42"/>
        <v>0</v>
      </c>
      <c r="E395" s="66">
        <f t="shared" si="43"/>
        <v>0</v>
      </c>
      <c r="F395" s="64">
        <f t="shared" si="48"/>
        <v>0</v>
      </c>
      <c r="G395" s="64">
        <f t="shared" si="44"/>
        <v>0</v>
      </c>
      <c r="H395" s="66">
        <f t="shared" si="45"/>
        <v>0</v>
      </c>
      <c r="I395" s="5"/>
    </row>
    <row r="396" spans="2:9" ht="15" customHeight="1" x14ac:dyDescent="0.3">
      <c r="B396" s="65">
        <f t="shared" si="46"/>
        <v>0</v>
      </c>
      <c r="C396" s="66">
        <f t="shared" si="47"/>
        <v>0</v>
      </c>
      <c r="D396" s="66">
        <f t="shared" si="42"/>
        <v>0</v>
      </c>
      <c r="E396" s="66">
        <f t="shared" si="43"/>
        <v>0</v>
      </c>
      <c r="F396" s="64">
        <f t="shared" si="48"/>
        <v>0</v>
      </c>
      <c r="G396" s="64">
        <f t="shared" si="44"/>
        <v>0</v>
      </c>
      <c r="H396" s="66">
        <f t="shared" si="45"/>
        <v>0</v>
      </c>
      <c r="I396" s="5"/>
    </row>
    <row r="397" spans="2:9" ht="15" customHeight="1" x14ac:dyDescent="0.3">
      <c r="B397" s="65">
        <f t="shared" si="46"/>
        <v>0</v>
      </c>
      <c r="C397" s="66">
        <f t="shared" si="47"/>
        <v>0</v>
      </c>
      <c r="D397" s="66">
        <f t="shared" si="42"/>
        <v>0</v>
      </c>
      <c r="E397" s="66">
        <f t="shared" si="43"/>
        <v>0</v>
      </c>
      <c r="F397" s="64">
        <f t="shared" si="48"/>
        <v>0</v>
      </c>
      <c r="G397" s="64">
        <f t="shared" si="44"/>
        <v>0</v>
      </c>
      <c r="H397" s="66">
        <f t="shared" si="45"/>
        <v>0</v>
      </c>
      <c r="I397" s="5"/>
    </row>
    <row r="398" spans="2:9" ht="15" customHeight="1" x14ac:dyDescent="0.3">
      <c r="B398" s="65">
        <f t="shared" si="46"/>
        <v>0</v>
      </c>
      <c r="C398" s="66">
        <f t="shared" si="47"/>
        <v>0</v>
      </c>
      <c r="D398" s="66">
        <f t="shared" si="42"/>
        <v>0</v>
      </c>
      <c r="E398" s="66">
        <f t="shared" si="43"/>
        <v>0</v>
      </c>
      <c r="F398" s="64">
        <f t="shared" si="48"/>
        <v>0</v>
      </c>
      <c r="G398" s="64">
        <f t="shared" si="44"/>
        <v>0</v>
      </c>
      <c r="H398" s="66">
        <f t="shared" si="45"/>
        <v>0</v>
      </c>
      <c r="I398" s="5"/>
    </row>
    <row r="399" spans="2:9" ht="15" customHeight="1" x14ac:dyDescent="0.3">
      <c r="B399" s="65">
        <f t="shared" si="46"/>
        <v>0</v>
      </c>
      <c r="C399" s="66">
        <f t="shared" si="47"/>
        <v>0</v>
      </c>
      <c r="D399" s="66">
        <f t="shared" si="42"/>
        <v>0</v>
      </c>
      <c r="E399" s="66">
        <f t="shared" si="43"/>
        <v>0</v>
      </c>
      <c r="F399" s="64">
        <f t="shared" si="48"/>
        <v>0</v>
      </c>
      <c r="G399" s="64">
        <f t="shared" si="44"/>
        <v>0</v>
      </c>
      <c r="H399" s="66">
        <f t="shared" si="45"/>
        <v>0</v>
      </c>
      <c r="I399" s="5"/>
    </row>
    <row r="400" spans="2:9" ht="15" customHeight="1" x14ac:dyDescent="0.3">
      <c r="B400" s="65">
        <f t="shared" si="46"/>
        <v>0</v>
      </c>
      <c r="C400" s="66">
        <f t="shared" si="47"/>
        <v>0</v>
      </c>
      <c r="D400" s="66">
        <f t="shared" si="42"/>
        <v>0</v>
      </c>
      <c r="E400" s="66">
        <f t="shared" si="43"/>
        <v>0</v>
      </c>
      <c r="F400" s="64">
        <f t="shared" si="48"/>
        <v>0</v>
      </c>
      <c r="G400" s="64">
        <f t="shared" si="44"/>
        <v>0</v>
      </c>
      <c r="H400" s="66">
        <f t="shared" si="45"/>
        <v>0</v>
      </c>
      <c r="I400" s="5"/>
    </row>
    <row r="401" spans="2:9" ht="15" customHeight="1" x14ac:dyDescent="0.3">
      <c r="B401" s="65">
        <f t="shared" si="46"/>
        <v>0</v>
      </c>
      <c r="C401" s="66">
        <f t="shared" si="47"/>
        <v>0</v>
      </c>
      <c r="D401" s="66">
        <f t="shared" si="42"/>
        <v>0</v>
      </c>
      <c r="E401" s="66">
        <f t="shared" si="43"/>
        <v>0</v>
      </c>
      <c r="F401" s="64">
        <f t="shared" si="48"/>
        <v>0</v>
      </c>
      <c r="G401" s="64">
        <f t="shared" si="44"/>
        <v>0</v>
      </c>
      <c r="H401" s="66">
        <f t="shared" si="45"/>
        <v>0</v>
      </c>
      <c r="I401" s="5"/>
    </row>
    <row r="402" spans="2:9" ht="15" customHeight="1" x14ac:dyDescent="0.3">
      <c r="B402" s="65">
        <f t="shared" si="46"/>
        <v>0</v>
      </c>
      <c r="C402" s="66">
        <f t="shared" si="47"/>
        <v>0</v>
      </c>
      <c r="D402" s="66">
        <f t="shared" si="42"/>
        <v>0</v>
      </c>
      <c r="E402" s="66">
        <f t="shared" si="43"/>
        <v>0</v>
      </c>
      <c r="F402" s="64">
        <f t="shared" si="48"/>
        <v>0</v>
      </c>
      <c r="G402" s="64">
        <f t="shared" si="44"/>
        <v>0</v>
      </c>
      <c r="H402" s="66">
        <f t="shared" si="45"/>
        <v>0</v>
      </c>
      <c r="I402" s="5"/>
    </row>
    <row r="403" spans="2:9" ht="15" customHeight="1" x14ac:dyDescent="0.3">
      <c r="B403" s="65">
        <f t="shared" si="46"/>
        <v>0</v>
      </c>
      <c r="C403" s="66">
        <f t="shared" si="47"/>
        <v>0</v>
      </c>
      <c r="D403" s="66">
        <f t="shared" si="42"/>
        <v>0</v>
      </c>
      <c r="E403" s="66">
        <f t="shared" si="43"/>
        <v>0</v>
      </c>
      <c r="F403" s="64">
        <f t="shared" si="48"/>
        <v>0</v>
      </c>
      <c r="G403" s="64">
        <f t="shared" si="44"/>
        <v>0</v>
      </c>
      <c r="H403" s="66">
        <f t="shared" si="45"/>
        <v>0</v>
      </c>
      <c r="I403" s="5"/>
    </row>
    <row r="404" spans="2:9" ht="15" customHeight="1" x14ac:dyDescent="0.3">
      <c r="B404" s="65">
        <f t="shared" si="46"/>
        <v>0</v>
      </c>
      <c r="C404" s="66">
        <f t="shared" si="47"/>
        <v>0</v>
      </c>
      <c r="D404" s="66">
        <f t="shared" si="42"/>
        <v>0</v>
      </c>
      <c r="E404" s="66">
        <f t="shared" si="43"/>
        <v>0</v>
      </c>
      <c r="F404" s="64">
        <f t="shared" si="48"/>
        <v>0</v>
      </c>
      <c r="G404" s="64">
        <f t="shared" si="44"/>
        <v>0</v>
      </c>
      <c r="H404" s="66">
        <f t="shared" si="45"/>
        <v>0</v>
      </c>
      <c r="I404" s="5"/>
    </row>
    <row r="405" spans="2:9" ht="15" customHeight="1" x14ac:dyDescent="0.3">
      <c r="B405" s="65">
        <f t="shared" si="46"/>
        <v>0</v>
      </c>
      <c r="C405" s="66">
        <f t="shared" si="47"/>
        <v>0</v>
      </c>
      <c r="D405" s="66">
        <f t="shared" si="42"/>
        <v>0</v>
      </c>
      <c r="E405" s="66">
        <f t="shared" si="43"/>
        <v>0</v>
      </c>
      <c r="F405" s="64">
        <f t="shared" si="48"/>
        <v>0</v>
      </c>
      <c r="G405" s="64">
        <f t="shared" si="44"/>
        <v>0</v>
      </c>
      <c r="H405" s="66">
        <f t="shared" si="45"/>
        <v>0</v>
      </c>
      <c r="I405" s="5"/>
    </row>
    <row r="406" spans="2:9" ht="15" customHeight="1" x14ac:dyDescent="0.3">
      <c r="B406" s="65">
        <f t="shared" si="46"/>
        <v>0</v>
      </c>
      <c r="C406" s="66">
        <f t="shared" si="47"/>
        <v>0</v>
      </c>
      <c r="D406" s="66">
        <f t="shared" si="42"/>
        <v>0</v>
      </c>
      <c r="E406" s="66">
        <f t="shared" si="43"/>
        <v>0</v>
      </c>
      <c r="F406" s="64">
        <f t="shared" si="48"/>
        <v>0</v>
      </c>
      <c r="G406" s="64">
        <f t="shared" si="44"/>
        <v>0</v>
      </c>
      <c r="H406" s="66">
        <f t="shared" si="45"/>
        <v>0</v>
      </c>
      <c r="I406" s="5"/>
    </row>
    <row r="407" spans="2:9" ht="15" customHeight="1" x14ac:dyDescent="0.3">
      <c r="B407" s="65">
        <f t="shared" si="46"/>
        <v>0</v>
      </c>
      <c r="C407" s="66">
        <f t="shared" si="47"/>
        <v>0</v>
      </c>
      <c r="D407" s="66">
        <f t="shared" si="42"/>
        <v>0</v>
      </c>
      <c r="E407" s="66">
        <f t="shared" si="43"/>
        <v>0</v>
      </c>
      <c r="F407" s="64">
        <f t="shared" si="48"/>
        <v>0</v>
      </c>
      <c r="G407" s="64">
        <f t="shared" si="44"/>
        <v>0</v>
      </c>
      <c r="H407" s="66">
        <f t="shared" si="45"/>
        <v>0</v>
      </c>
      <c r="I407" s="5"/>
    </row>
    <row r="408" spans="2:9" ht="15" customHeight="1" x14ac:dyDescent="0.3">
      <c r="B408" s="65">
        <f t="shared" si="46"/>
        <v>0</v>
      </c>
      <c r="C408" s="66">
        <f t="shared" si="47"/>
        <v>0</v>
      </c>
      <c r="D408" s="66">
        <f t="shared" si="42"/>
        <v>0</v>
      </c>
      <c r="E408" s="66">
        <f t="shared" si="43"/>
        <v>0</v>
      </c>
      <c r="F408" s="64">
        <f t="shared" si="48"/>
        <v>0</v>
      </c>
      <c r="G408" s="64">
        <f t="shared" si="44"/>
        <v>0</v>
      </c>
      <c r="H408" s="66">
        <f t="shared" si="45"/>
        <v>0</v>
      </c>
      <c r="I408" s="5"/>
    </row>
    <row r="409" spans="2:9" ht="15" customHeight="1" x14ac:dyDescent="0.3">
      <c r="B409" s="65">
        <f t="shared" si="46"/>
        <v>0</v>
      </c>
      <c r="C409" s="66">
        <f t="shared" si="47"/>
        <v>0</v>
      </c>
      <c r="D409" s="66">
        <f t="shared" si="42"/>
        <v>0</v>
      </c>
      <c r="E409" s="66">
        <f t="shared" si="43"/>
        <v>0</v>
      </c>
      <c r="F409" s="64">
        <f t="shared" si="48"/>
        <v>0</v>
      </c>
      <c r="G409" s="64">
        <f t="shared" si="44"/>
        <v>0</v>
      </c>
      <c r="H409" s="66">
        <f t="shared" si="45"/>
        <v>0</v>
      </c>
      <c r="I409" s="5"/>
    </row>
    <row r="410" spans="2:9" ht="15" customHeight="1" x14ac:dyDescent="0.3">
      <c r="B410" s="65">
        <f t="shared" si="46"/>
        <v>0</v>
      </c>
      <c r="C410" s="66">
        <f t="shared" si="47"/>
        <v>0</v>
      </c>
      <c r="D410" s="66">
        <f t="shared" si="42"/>
        <v>0</v>
      </c>
      <c r="E410" s="66">
        <f t="shared" si="43"/>
        <v>0</v>
      </c>
      <c r="F410" s="64">
        <f t="shared" si="48"/>
        <v>0</v>
      </c>
      <c r="G410" s="64">
        <f t="shared" si="44"/>
        <v>0</v>
      </c>
      <c r="H410" s="66">
        <f t="shared" si="45"/>
        <v>0</v>
      </c>
      <c r="I410" s="5"/>
    </row>
    <row r="411" spans="2:9" ht="15" customHeight="1" x14ac:dyDescent="0.3">
      <c r="B411" s="65">
        <f t="shared" si="46"/>
        <v>0</v>
      </c>
      <c r="C411" s="66">
        <f t="shared" si="47"/>
        <v>0</v>
      </c>
      <c r="D411" s="66">
        <f t="shared" si="42"/>
        <v>0</v>
      </c>
      <c r="E411" s="66">
        <f t="shared" si="43"/>
        <v>0</v>
      </c>
      <c r="F411" s="64">
        <f t="shared" si="48"/>
        <v>0</v>
      </c>
      <c r="G411" s="64">
        <f t="shared" si="44"/>
        <v>0</v>
      </c>
      <c r="H411" s="66">
        <f t="shared" si="45"/>
        <v>0</v>
      </c>
      <c r="I411" s="5"/>
    </row>
    <row r="412" spans="2:9" ht="15" customHeight="1" x14ac:dyDescent="0.3">
      <c r="B412" s="65">
        <f t="shared" si="46"/>
        <v>0</v>
      </c>
      <c r="C412" s="66">
        <f t="shared" si="47"/>
        <v>0</v>
      </c>
      <c r="D412" s="66">
        <f t="shared" si="42"/>
        <v>0</v>
      </c>
      <c r="E412" s="66">
        <f t="shared" si="43"/>
        <v>0</v>
      </c>
      <c r="F412" s="64">
        <f t="shared" si="48"/>
        <v>0</v>
      </c>
      <c r="G412" s="64">
        <f t="shared" si="44"/>
        <v>0</v>
      </c>
      <c r="H412" s="66">
        <f t="shared" si="45"/>
        <v>0</v>
      </c>
      <c r="I412" s="5"/>
    </row>
    <row r="413" spans="2:9" ht="15" customHeight="1" x14ac:dyDescent="0.3">
      <c r="B413" s="65">
        <f t="shared" si="46"/>
        <v>0</v>
      </c>
      <c r="C413" s="66">
        <f t="shared" si="47"/>
        <v>0</v>
      </c>
      <c r="D413" s="66">
        <f t="shared" si="42"/>
        <v>0</v>
      </c>
      <c r="E413" s="66">
        <f t="shared" si="43"/>
        <v>0</v>
      </c>
      <c r="F413" s="64">
        <f t="shared" si="48"/>
        <v>0</v>
      </c>
      <c r="G413" s="64">
        <f t="shared" si="44"/>
        <v>0</v>
      </c>
      <c r="H413" s="66">
        <f t="shared" si="45"/>
        <v>0</v>
      </c>
      <c r="I413" s="5"/>
    </row>
    <row r="414" spans="2:9" ht="15" customHeight="1" x14ac:dyDescent="0.3">
      <c r="B414" s="65">
        <f t="shared" si="46"/>
        <v>0</v>
      </c>
      <c r="C414" s="66">
        <f t="shared" si="47"/>
        <v>0</v>
      </c>
      <c r="D414" s="66">
        <f t="shared" si="42"/>
        <v>0</v>
      </c>
      <c r="E414" s="66">
        <f t="shared" si="43"/>
        <v>0</v>
      </c>
      <c r="F414" s="64">
        <f t="shared" si="48"/>
        <v>0</v>
      </c>
      <c r="G414" s="64">
        <f t="shared" si="44"/>
        <v>0</v>
      </c>
      <c r="H414" s="66">
        <f t="shared" si="45"/>
        <v>0</v>
      </c>
      <c r="I414" s="5"/>
    </row>
    <row r="415" spans="2:9" ht="15" customHeight="1" x14ac:dyDescent="0.3">
      <c r="B415" s="65">
        <f t="shared" si="46"/>
        <v>0</v>
      </c>
      <c r="C415" s="66">
        <f t="shared" si="47"/>
        <v>0</v>
      </c>
      <c r="D415" s="66">
        <f t="shared" si="42"/>
        <v>0</v>
      </c>
      <c r="E415" s="66">
        <f t="shared" si="43"/>
        <v>0</v>
      </c>
      <c r="F415" s="64">
        <f t="shared" si="48"/>
        <v>0</v>
      </c>
      <c r="G415" s="64">
        <f t="shared" si="44"/>
        <v>0</v>
      </c>
      <c r="H415" s="66">
        <f t="shared" si="45"/>
        <v>0</v>
      </c>
      <c r="I415" s="5"/>
    </row>
    <row r="416" spans="2:9" ht="15" customHeight="1" x14ac:dyDescent="0.3">
      <c r="B416" s="65">
        <f t="shared" si="46"/>
        <v>0</v>
      </c>
      <c r="C416" s="66">
        <f t="shared" si="47"/>
        <v>0</v>
      </c>
      <c r="D416" s="66">
        <f t="shared" si="42"/>
        <v>0</v>
      </c>
      <c r="E416" s="66">
        <f t="shared" si="43"/>
        <v>0</v>
      </c>
      <c r="F416" s="64">
        <f t="shared" si="48"/>
        <v>0</v>
      </c>
      <c r="G416" s="64">
        <f t="shared" si="44"/>
        <v>0</v>
      </c>
      <c r="H416" s="66">
        <f t="shared" si="45"/>
        <v>0</v>
      </c>
      <c r="I416" s="5"/>
    </row>
    <row r="417" spans="2:9" ht="15" customHeight="1" x14ac:dyDescent="0.3">
      <c r="B417" s="65">
        <f t="shared" si="46"/>
        <v>0</v>
      </c>
      <c r="C417" s="66">
        <f t="shared" si="47"/>
        <v>0</v>
      </c>
      <c r="D417" s="66">
        <f t="shared" si="42"/>
        <v>0</v>
      </c>
      <c r="E417" s="66">
        <f t="shared" si="43"/>
        <v>0</v>
      </c>
      <c r="F417" s="64">
        <f t="shared" si="48"/>
        <v>0</v>
      </c>
      <c r="G417" s="64">
        <f t="shared" si="44"/>
        <v>0</v>
      </c>
      <c r="H417" s="66">
        <f t="shared" si="45"/>
        <v>0</v>
      </c>
      <c r="I417" s="5"/>
    </row>
    <row r="418" spans="2:9" ht="15" customHeight="1" x14ac:dyDescent="0.3">
      <c r="B418" s="65">
        <f t="shared" si="46"/>
        <v>0</v>
      </c>
      <c r="C418" s="66">
        <f t="shared" si="47"/>
        <v>0</v>
      </c>
      <c r="D418" s="66">
        <f t="shared" si="42"/>
        <v>0</v>
      </c>
      <c r="E418" s="66">
        <f t="shared" si="43"/>
        <v>0</v>
      </c>
      <c r="F418" s="64">
        <f t="shared" si="48"/>
        <v>0</v>
      </c>
      <c r="G418" s="64">
        <f t="shared" si="44"/>
        <v>0</v>
      </c>
      <c r="H418" s="66">
        <f t="shared" si="45"/>
        <v>0</v>
      </c>
      <c r="I418" s="5"/>
    </row>
    <row r="419" spans="2:9" ht="15" customHeight="1" x14ac:dyDescent="0.3">
      <c r="B419" s="65">
        <f t="shared" si="46"/>
        <v>0</v>
      </c>
      <c r="C419" s="66">
        <f t="shared" si="47"/>
        <v>0</v>
      </c>
      <c r="D419" s="66">
        <f t="shared" si="42"/>
        <v>0</v>
      </c>
      <c r="E419" s="66">
        <f t="shared" si="43"/>
        <v>0</v>
      </c>
      <c r="F419" s="64">
        <f t="shared" si="48"/>
        <v>0</v>
      </c>
      <c r="G419" s="64">
        <f t="shared" si="44"/>
        <v>0</v>
      </c>
      <c r="H419" s="66">
        <f t="shared" si="45"/>
        <v>0</v>
      </c>
      <c r="I419" s="5"/>
    </row>
    <row r="420" spans="2:9" ht="15" customHeight="1" x14ac:dyDescent="0.3">
      <c r="B420" s="65">
        <f t="shared" si="46"/>
        <v>0</v>
      </c>
      <c r="C420" s="66">
        <f t="shared" si="47"/>
        <v>0</v>
      </c>
      <c r="D420" s="66">
        <f t="shared" si="42"/>
        <v>0</v>
      </c>
      <c r="E420" s="66">
        <f t="shared" si="43"/>
        <v>0</v>
      </c>
      <c r="F420" s="64">
        <f t="shared" si="48"/>
        <v>0</v>
      </c>
      <c r="G420" s="64">
        <f t="shared" si="44"/>
        <v>0</v>
      </c>
      <c r="H420" s="66">
        <f t="shared" si="45"/>
        <v>0</v>
      </c>
      <c r="I420" s="5"/>
    </row>
    <row r="421" spans="2:9" ht="15" customHeight="1" x14ac:dyDescent="0.3">
      <c r="G421" s="68">
        <f t="shared" si="44"/>
        <v>0</v>
      </c>
      <c r="I421" s="5"/>
    </row>
    <row r="422" spans="2:9" ht="15" customHeight="1" x14ac:dyDescent="0.3">
      <c r="G422" s="68">
        <f t="shared" si="44"/>
        <v>0</v>
      </c>
      <c r="I422" s="5"/>
    </row>
    <row r="423" spans="2:9" ht="15" customHeight="1" x14ac:dyDescent="0.3">
      <c r="G423" s="68">
        <f t="shared" si="44"/>
        <v>0</v>
      </c>
      <c r="I423" s="5"/>
    </row>
    <row r="424" spans="2:9" ht="15" customHeight="1" x14ac:dyDescent="0.3">
      <c r="G424" s="68">
        <f t="shared" si="44"/>
        <v>0</v>
      </c>
      <c r="I424" s="5"/>
    </row>
    <row r="425" spans="2:9" ht="15" customHeight="1" x14ac:dyDescent="0.3">
      <c r="G425" s="68">
        <f t="shared" si="44"/>
        <v>0</v>
      </c>
      <c r="I425" s="5"/>
    </row>
    <row r="426" spans="2:9" ht="15" customHeight="1" x14ac:dyDescent="0.3">
      <c r="G426" s="68">
        <f t="shared" si="44"/>
        <v>0</v>
      </c>
      <c r="I426" s="5"/>
    </row>
    <row r="427" spans="2:9" ht="15" customHeight="1" x14ac:dyDescent="0.3">
      <c r="G427" s="68">
        <f t="shared" si="44"/>
        <v>0</v>
      </c>
      <c r="I427" s="5"/>
    </row>
    <row r="428" spans="2:9" ht="15" customHeight="1" x14ac:dyDescent="0.3">
      <c r="G428" s="68">
        <f t="shared" si="44"/>
        <v>0</v>
      </c>
      <c r="I428" s="5"/>
    </row>
    <row r="429" spans="2:9" ht="15" customHeight="1" x14ac:dyDescent="0.3">
      <c r="G429" s="68">
        <f t="shared" si="44"/>
        <v>0</v>
      </c>
      <c r="I429" s="5"/>
    </row>
    <row r="430" spans="2:9" ht="17.5" customHeight="1" x14ac:dyDescent="0.3">
      <c r="B430" s="69" t="s">
        <v>21</v>
      </c>
      <c r="C430" s="69"/>
      <c r="D430" s="64">
        <f>SUM(D8:D429)</f>
        <v>51765.885797692783</v>
      </c>
      <c r="E430" s="64"/>
      <c r="F430" s="64">
        <f>SUM(F8:F429)</f>
        <v>120000</v>
      </c>
      <c r="G430" s="64">
        <f>SUM(G8:G429)</f>
        <v>171765.88579769278</v>
      </c>
      <c r="H430" s="64"/>
      <c r="I430" s="5"/>
    </row>
  </sheetData>
  <sheetProtection algorithmName="SHA-512" hashValue="XdZ7qHipKRkmPlAgaujP5+X21si6RZSxSkks9kDl1Vj15A8AlsV5bQxDW4GVgKqg25l55MNG+crJJjxWFMUOAA==" saltValue="Z76roDeEB+/0dlD2JDE01w==" spinCount="100000" sheet="1" formatRows="0"/>
  <mergeCells count="5">
    <mergeCell ref="B430:C430"/>
    <mergeCell ref="G3:H3"/>
    <mergeCell ref="D1:G1"/>
    <mergeCell ref="E3:F3"/>
    <mergeCell ref="B5:C5"/>
  </mergeCells>
  <conditionalFormatting sqref="D1:G1">
    <cfRule type="cellIs" dxfId="1" priority="1" stopIfTrue="1" operator="greaterThan">
      <formula>""""""</formula>
    </cfRule>
  </conditionalFormatting>
  <conditionalFormatting sqref="B5 E5">
    <cfRule type="cellIs" dxfId="0" priority="2" stopIfTrue="1" operator="equal">
      <formula>0</formula>
    </cfRule>
  </conditionalFormatting>
  <printOptions horizontalCentered="1"/>
  <pageMargins left="0.7" right="0.7" top="0.75" bottom="0.75" header="0.3" footer="0.3"/>
  <pageSetup paperSize="9" orientation="portrait" horizontalDpi="4294967293" r:id="rId1"/>
  <headerFooter>
    <oddFooter>&amp;CPág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Simulador</vt:lpstr>
      <vt:lpstr>Financiamento</vt:lpstr>
      <vt:lpstr>Aluguel</vt:lpstr>
      <vt:lpstr>Tabela SAC</vt:lpstr>
      <vt:lpstr>'Tabela SAC'!Area_de_impressao</vt:lpstr>
      <vt:lpstr>PriceTudo</vt:lpstr>
      <vt:lpstr>'Tabela SAC'!Titulos_de_impressao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Antônio Sanches</dc:creator>
  <cp:lastModifiedBy>Cynthia Silva</cp:lastModifiedBy>
  <dcterms:created xsi:type="dcterms:W3CDTF">2022-06-14T18:38:50Z</dcterms:created>
  <dcterms:modified xsi:type="dcterms:W3CDTF">2022-07-13T13:31:27Z</dcterms:modified>
</cp:coreProperties>
</file>