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pivotTables/pivotTable2.xml" ContentType="application/vnd.openxmlformats-officedocument.spreadsheetml.pivotTable+xml"/>
  <Override PartName="/xl/tables/table2.xml" ContentType="application/vnd.openxmlformats-officedocument.spreadsheetml.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02"/>
  <workbookPr hidePivotFieldList="1"/>
  <mc:AlternateContent xmlns:mc="http://schemas.openxmlformats.org/markup-compatibility/2006">
    <mc:Choice Requires="x15">
      <x15ac:absPath xmlns:x15ac="http://schemas.microsoft.com/office/spreadsheetml/2010/11/ac" url="https://marketingraccoon-my.sharepoint.com/personal/luisa_benedito_marketingraccoon_onmicrosoft_com/Documents/"/>
    </mc:Choice>
  </mc:AlternateContent>
  <xr:revisionPtr revIDLastSave="0" documentId="8_{9CF3F24F-F973-4018-8F91-70402E63AC55}" xr6:coauthVersionLast="47" xr6:coauthVersionMax="47" xr10:uidLastSave="{00000000-0000-0000-0000-000000000000}"/>
  <bookViews>
    <workbookView xWindow="28680" yWindow="-120" windowWidth="29040" windowHeight="15840" tabRatio="685" firstSheet="2" activeTab="2" xr2:uid="{00000000-000D-0000-FFFF-FFFF00000000}"/>
  </bookViews>
  <sheets>
    <sheet name="Início" sheetId="6" state="hidden" r:id="rId1"/>
    <sheet name="Relatório de orçamento mensal" sheetId="4" r:id="rId2"/>
    <sheet name="Despesas mensais" sheetId="1" r:id="rId3"/>
    <sheet name="Dados adicionais" sheetId="5" r:id="rId4"/>
  </sheets>
  <definedNames>
    <definedName name="CategoriaDeOrçamento">PesquisaDeCategoriaDeOrçamento[Pesquisa de orçamento de categoria]</definedName>
    <definedName name="SegmentaçãodeDados_Categoria">#N/A</definedName>
    <definedName name="_xlnm.Print_Titles" localSheetId="2">'Despesas mensais'!$2:$2</definedName>
    <definedName name="_xlnm.Print_Titles" localSheetId="1">'Relatório de orçamento mensal'!$K:$K,'Relatório de orçamento mensal'!$10:$10</definedName>
  </definedNames>
  <calcPr calcId="191028"/>
  <pivotCaches>
    <pivotCache cacheId="171"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1" l="1"/>
  <c r="G14" i="1"/>
  <c r="E62" i="1"/>
  <c r="D62" i="1"/>
  <c r="G13" i="4"/>
  <c r="G8" i="4"/>
  <c r="F47" i="1"/>
  <c r="G47" i="1"/>
  <c r="F3" i="1"/>
  <c r="F5" i="1"/>
  <c r="G5" i="1"/>
  <c r="F6" i="1"/>
  <c r="G6" i="1"/>
  <c r="F4" i="1"/>
  <c r="G4" i="1"/>
  <c r="F19" i="1"/>
  <c r="G19" i="1"/>
  <c r="F55" i="1"/>
  <c r="F20" i="1"/>
  <c r="F16" i="1"/>
  <c r="F17" i="1"/>
  <c r="F18" i="1"/>
  <c r="F41" i="1"/>
  <c r="F7" i="1"/>
  <c r="F36" i="1"/>
  <c r="F37" i="1"/>
  <c r="F38" i="1"/>
  <c r="F14" i="1"/>
  <c r="F42" i="1"/>
  <c r="F21" i="1"/>
  <c r="F52" i="1"/>
  <c r="F46" i="1"/>
  <c r="F56" i="1"/>
  <c r="F22" i="1"/>
  <c r="F15" i="1"/>
  <c r="F43" i="1"/>
  <c r="F33" i="1"/>
  <c r="F44" i="1"/>
  <c r="F34" i="1"/>
  <c r="F23" i="1"/>
  <c r="F57" i="1"/>
  <c r="F50" i="1"/>
  <c r="F58" i="1"/>
  <c r="F35" i="1"/>
  <c r="F8" i="1"/>
  <c r="F53" i="1"/>
  <c r="F24" i="1"/>
  <c r="F59" i="1"/>
  <c r="F45" i="1"/>
  <c r="F48" i="1"/>
  <c r="F25" i="1"/>
  <c r="F9" i="1"/>
  <c r="F10" i="1"/>
  <c r="F26" i="1"/>
  <c r="F27" i="1"/>
  <c r="F60" i="1"/>
  <c r="F39" i="1"/>
  <c r="F28" i="1"/>
  <c r="F29" i="1"/>
  <c r="F51" i="1"/>
  <c r="F11" i="1"/>
  <c r="F54" i="1"/>
  <c r="F40" i="1"/>
  <c r="F30" i="1"/>
  <c r="F49" i="1"/>
  <c r="F61" i="1"/>
  <c r="F12" i="1"/>
  <c r="F13" i="1"/>
  <c r="F31" i="1"/>
  <c r="F32" i="1"/>
  <c r="G55" i="1"/>
  <c r="G20" i="1"/>
  <c r="G16" i="1"/>
  <c r="G17" i="1"/>
  <c r="G18" i="1"/>
  <c r="G41" i="1"/>
  <c r="G7" i="1"/>
  <c r="G36" i="1"/>
  <c r="G37" i="1"/>
  <c r="G38" i="1"/>
  <c r="G42" i="1"/>
  <c r="G21" i="1"/>
  <c r="G52" i="1"/>
  <c r="G46" i="1"/>
  <c r="G56" i="1"/>
  <c r="G22" i="1"/>
  <c r="G15" i="1"/>
  <c r="G43" i="1"/>
  <c r="G33" i="1"/>
  <c r="G44" i="1"/>
  <c r="G34" i="1"/>
  <c r="G23" i="1"/>
  <c r="G57" i="1"/>
  <c r="G50" i="1"/>
  <c r="G58" i="1"/>
  <c r="G35" i="1"/>
  <c r="G8" i="1"/>
  <c r="G53" i="1"/>
  <c r="G24" i="1"/>
  <c r="G59" i="1"/>
  <c r="G45" i="1"/>
  <c r="G48" i="1"/>
  <c r="G25" i="1"/>
  <c r="G9" i="1"/>
  <c r="G10" i="1"/>
  <c r="G26" i="1"/>
  <c r="G27" i="1"/>
  <c r="G60" i="1"/>
  <c r="G39" i="1"/>
  <c r="G28" i="1"/>
  <c r="G29" i="1"/>
  <c r="G51" i="1"/>
  <c r="G11" i="1"/>
  <c r="G54" i="1"/>
  <c r="G40" i="1"/>
  <c r="G30" i="1"/>
  <c r="G49" i="1"/>
  <c r="G61" i="1"/>
  <c r="G12" i="1"/>
  <c r="G13" i="1"/>
  <c r="G31" i="1"/>
  <c r="G32" i="1"/>
  <c r="D17" i="4"/>
  <c r="G3" i="4" s="1"/>
  <c r="D11" i="4"/>
  <c r="G4" i="4" s="1"/>
  <c r="G5" i="4" l="1"/>
  <c r="F62" i="1"/>
</calcChain>
</file>

<file path=xl/sharedStrings.xml><?xml version="1.0" encoding="utf-8"?>
<sst xmlns="http://schemas.openxmlformats.org/spreadsheetml/2006/main" count="226" uniqueCount="128">
  <si>
    <t>SOBRE ESTE MODELO</t>
  </si>
  <si>
    <t>Use esta pasta de trabalho para controlar suas despesas e criar orçamento familiar.</t>
  </si>
  <si>
    <t>Insira a renda real e projetada de diferentes fontes em planilha do relatório de orçamento mensal e os valores reais e projetados de gastos nas várias categorias na planilha de despesas mensais.</t>
  </si>
  <si>
    <t>Diferença e saldo real e projetado e diferença são calculados automaticamente e o resumo do orçamento e gráfico da visão geral do orçamento são atualizados em uma planilha do relatório de orçamento mensal.</t>
  </si>
  <si>
    <t>Você pode modificar ou inserir a nova categoria de tabela na planilha de dados adicionais.</t>
  </si>
  <si>
    <t>Observação: </t>
  </si>
  <si>
    <t>Instruções adicionais foram fornecidas na coluna A na planilha do relatório de orçamento mensal e na célula A1 nas planilhas de despesas MENSAIS e Dados adicionais. Este texto está oculto de propósito. Para removê-lo, selecione a coluna A ou a célula A1 e selecione Delete. Para reexibi-lo, selecione a coluna A ou a célula A1 e altere a cor da fonte.</t>
  </si>
  <si>
    <t>Saiba mais sobre as tabelas pressionando Shift e F10 dentro de uma tabela, selecione a opção TABELA e depois TEXTO ALTERNATIVO. Para tabelas dinâmicas, pressione SHIFT e F10 dentro de uma tabela, selecione as opções de tabela dinâmica e, em seguida, selecione a guia TEXTO ALT.</t>
  </si>
  <si>
    <t>Crie um relatório de orçamento mensal nesta planilha. O título desta planilha está na célula à direita e a dica de informações na célula J1. Selecione a célula F1 para navegar até a planilha de despesas mensais. Instruções úteis sobre como usar esta planilha estão nas células desta coluna.</t>
  </si>
  <si>
    <t>Visão Geral do Orçamento</t>
  </si>
  <si>
    <t>Resumo do orçamento</t>
  </si>
  <si>
    <t>O rótulo do saldo está na célula à direita. Segmentações de dados de tabela dinâmica para filtrar dados da tabela estão nas células de J2 a N6. Para selecionar várias categorias, mantenha a tecla Ctrl pressionada.</t>
  </si>
  <si>
    <t>Saldo</t>
  </si>
  <si>
    <t>A segmentação de dados de categoria para filtrar a tabela dinâmica abaixo por categoria selecionada está nessa célula.</t>
  </si>
  <si>
    <t>O rótulo de saldo previsto está na célula à direita. O saldo previsto é calculado automaticamente na célula G3.</t>
  </si>
  <si>
    <t>Saldo Previsto</t>
  </si>
  <si>
    <t>(Projetado menos as despesas)</t>
  </si>
  <si>
    <t>O rótulo do saldo real está na célula à direita. O saldo real é calculado automaticamente na célula G4.</t>
  </si>
  <si>
    <t xml:space="preserve">Saldo Real </t>
  </si>
  <si>
    <t>(Real menos as despesas)</t>
  </si>
  <si>
    <t>O rótulo admissão está na célula à direita. A diferença é calculada automaticamente na célula G5. A próxima instrução está na célula A7.</t>
  </si>
  <si>
    <t>Diferença</t>
  </si>
  <si>
    <t>(Real menos previsto)</t>
  </si>
  <si>
    <t>A rótulo de receita está na célula à direita, no rótulo de despesas na célula J7 e dica de resumo do orçamento na célula na célula F7.</t>
  </si>
  <si>
    <t>Receita</t>
  </si>
  <si>
    <t>Despesas</t>
  </si>
  <si>
    <r>
      <t xml:space="preserve">Selecione a tabela dinâmica abaixo e selecione </t>
    </r>
    <r>
      <rPr>
        <b/>
        <i/>
        <sz val="10"/>
        <color theme="1"/>
        <rFont val="Arial"/>
      </rPr>
      <t>atualizar</t>
    </r>
    <r>
      <rPr>
        <sz val="10"/>
        <color theme="1"/>
        <rFont val="Arial"/>
      </rPr>
      <t xml:space="preserve"> </t>
    </r>
    <r>
      <rPr>
        <i/>
        <sz val="10"/>
        <color theme="1"/>
        <rFont val="Arial"/>
      </rPr>
      <t xml:space="preserve"> na guia analisar para atualizar.</t>
    </r>
  </si>
  <si>
    <t>O rótulo receita real está na célula à direita no rótulo de despesas na célula F8. Insira a renda 1 na célula D8. O total de despesas é automaticamente calculado na célula G8.</t>
  </si>
  <si>
    <t>REAL</t>
  </si>
  <si>
    <t>Renda 1</t>
  </si>
  <si>
    <t>Insira a renda 2 na célula D9. Imagem está na célula J9. Tabela dinâmica começa na célula K9. Para atualizar a tabela dinâmica, selecione Atualizar na guia analisar.</t>
  </si>
  <si>
    <t>Renda 2</t>
  </si>
  <si>
    <t>Categoria</t>
  </si>
  <si>
    <t xml:space="preserve">Custo previsto </t>
  </si>
  <si>
    <t xml:space="preserve">Custo Real </t>
  </si>
  <si>
    <t xml:space="preserve">Diferença </t>
  </si>
  <si>
    <t>Insira a renda extra na célula D10.</t>
  </si>
  <si>
    <t>Renda extra</t>
  </si>
  <si>
    <t>Filhos</t>
  </si>
  <si>
    <t>O rótulo Total de Renda está na célula C11 e Total de Renda é calculada automática na célula D11. A próxima instrução está na célula A13.</t>
  </si>
  <si>
    <t>Total de Renda</t>
  </si>
  <si>
    <t>Entretenimento</t>
  </si>
  <si>
    <t>O rótulo de receita projetada está na célula à direita e o rótulo de despesas projetadas na célula F13. Despesas projetadas são calculadas na célula G13 automática.</t>
  </si>
  <si>
    <t>PROJETADO</t>
  </si>
  <si>
    <t>Insira a renda prevista 1 na célula D14.</t>
  </si>
  <si>
    <t>Alimentação</t>
  </si>
  <si>
    <t>Insira a renda prevista 2 na célula D15.</t>
  </si>
  <si>
    <t>Insira renda extra na célula D16.</t>
  </si>
  <si>
    <t>Presentes e instituição de caridade</t>
  </si>
  <si>
    <t>O rótulo Total de Renda está na célula C17 e Total de Renda é calculada na célula D17 automaticamente. A próxima instrução está na célula A20.</t>
  </si>
  <si>
    <t>Moradia</t>
  </si>
  <si>
    <t>Gráfico de pizza, mostrando a porcentagem de despesas por categoria está na célula à direita.</t>
  </si>
  <si>
    <t>Gráfico de pizza, mostrando a porcentagem de despesas por categoria está nessa célula.</t>
  </si>
  <si>
    <t>Seguro</t>
  </si>
  <si>
    <t>Empréstimos</t>
  </si>
  <si>
    <t>Cuidados pessoais</t>
  </si>
  <si>
    <t>Animais de estimação</t>
  </si>
  <si>
    <t>Poupanças ou investimentos</t>
  </si>
  <si>
    <t>Impostos</t>
  </si>
  <si>
    <t>Transporte</t>
  </si>
  <si>
    <t>Total Geral</t>
  </si>
  <si>
    <t>Insira as despesas mensais nesta planilha. O título desta planilha está na célula à direita. Selecione a célula F1 para navegar até a planilha do relatório de orçamento mensal.</t>
  </si>
  <si>
    <t>Despesas mensais</t>
  </si>
  <si>
    <t xml:space="preserve"> Inserir dados na tabela Detalhes do orçamento iniciando na célula à direita.</t>
  </si>
  <si>
    <t>Descrição</t>
  </si>
  <si>
    <t>Custo previsto</t>
  </si>
  <si>
    <t>Custo Real</t>
  </si>
  <si>
    <t>Visão geral de custo real</t>
  </si>
  <si>
    <t>Atividades extracurriculares</t>
  </si>
  <si>
    <t>Médico</t>
  </si>
  <si>
    <t>Material escolar</t>
  </si>
  <si>
    <t>Mensalidade escolar</t>
  </si>
  <si>
    <t>Shows</t>
  </si>
  <si>
    <t>Teatro ao vivo</t>
  </si>
  <si>
    <t>Filmes</t>
  </si>
  <si>
    <t>Música (CDs, downloads, etc.)</t>
  </si>
  <si>
    <t>Eventos esportivos</t>
  </si>
  <si>
    <t>Vídeo/DVD (compra)</t>
  </si>
  <si>
    <t>Locações de vídeo/DVD</t>
  </si>
  <si>
    <t>Jantar fora</t>
  </si>
  <si>
    <t>Supermercado</t>
  </si>
  <si>
    <t>Instituição beneficente 1</t>
  </si>
  <si>
    <t>Instituição beneficente 2</t>
  </si>
  <si>
    <t>Presente 1</t>
  </si>
  <si>
    <t>Presente 2</t>
  </si>
  <si>
    <t>TV a cabo/satélite</t>
  </si>
  <si>
    <t>Eletricidade</t>
  </si>
  <si>
    <t>Gás</t>
  </si>
  <si>
    <t>Serviço de limpeza de casa</t>
  </si>
  <si>
    <t>Manutenção</t>
  </si>
  <si>
    <t>Hipoteca ou aluguel</t>
  </si>
  <si>
    <t>Natural gás</t>
  </si>
  <si>
    <t>Serviço de Internet/online</t>
  </si>
  <si>
    <t>Telefone (celular)</t>
  </si>
  <si>
    <t>Telefone (residencial)</t>
  </si>
  <si>
    <t>Suprimentos</t>
  </si>
  <si>
    <t>Lixeira e remoção desperdício</t>
  </si>
  <si>
    <t>Água e esgoto</t>
  </si>
  <si>
    <t>Saúde</t>
  </si>
  <si>
    <t>Residencial</t>
  </si>
  <si>
    <t>Vida</t>
  </si>
  <si>
    <t>Cartão de crédito 1</t>
  </si>
  <si>
    <t>Cartão de crédito 2</t>
  </si>
  <si>
    <t>Cartão de crédito 3</t>
  </si>
  <si>
    <t>Pessoal</t>
  </si>
  <si>
    <t>Estudante</t>
  </si>
  <si>
    <t>Vestuário</t>
  </si>
  <si>
    <t>Lavagem a seco</t>
  </si>
  <si>
    <t>Cabelo/unhas</t>
  </si>
  <si>
    <t>Academia</t>
  </si>
  <si>
    <t>Dia da Beleza</t>
  </si>
  <si>
    <t>Brinquedos</t>
  </si>
  <si>
    <t>Conta de investimentos</t>
  </si>
  <si>
    <t>Conta de aposentadoria</t>
  </si>
  <si>
    <t>Federal</t>
  </si>
  <si>
    <t>Local</t>
  </si>
  <si>
    <t>Estadual</t>
  </si>
  <si>
    <t>Transporte público/táxi</t>
  </si>
  <si>
    <t>Combustível</t>
  </si>
  <si>
    <t xml:space="preserve">Licenciamento </t>
  </si>
  <si>
    <t>Taxas de estacionamento</t>
  </si>
  <si>
    <t>Pagamento do veículo</t>
  </si>
  <si>
    <t>Total</t>
  </si>
  <si>
    <t>Use essa planilha para modificar a categoria da lista de coluna suspensa na tabela detalhes do orçamento na planilha de despesas mensais. Para fazer isso, modifique ou digite uma nova categoria na tabela de Pesquisa de orçamento de categoria, começando na célula E2. Tabela dinâmica vinculada ao gráfico da visão geral do orçamento em planilha do relatório de orçamento mensal começa na célula B2.</t>
  </si>
  <si>
    <t>Tabela dinâmica para gráfico da visão geral do orçamento</t>
  </si>
  <si>
    <t>Lista de pesquisa para a categoria de detalhes do orçamento</t>
  </si>
  <si>
    <t>Custo</t>
  </si>
  <si>
    <t>Pesquisa de orçamento de categoria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</si>
</sst>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5" formatCode="&quot;$&quot;#,##0_);\(&quot;$&quot;#,##0\)"/>
    <numFmt numFmtId="6" formatCode="&quot;$&quot;#,##0_);[Red]\(&quot;$&quot;#,##0\)"/>
    <numFmt numFmtId="41" formatCode="_(* #,##0_);_(* \(#,##0\);_(* &quot;-&quot;_);_(@_)"/>
    <numFmt numFmtId="43" formatCode="_(* #,##0.00_);_(* \(#,##0.00\);_(* &quot;-&quot;??_);_(@_)"/>
    <numFmt numFmtId="164" formatCode="&quot;R$&quot;\ #,##0;\-&quot;R$&quot;\ #,##0"/>
    <numFmt numFmtId="165" formatCode="_-&quot;R$&quot;\ * #,##0_-;\-&quot;R$&quot;\ * #,##0_-;_-&quot;R$&quot;\ * &quot;-&quot;_-;_-@_-"/>
    <numFmt numFmtId="166" formatCode="_-&quot;R$&quot;\ * #,##0.00_-;\-&quot;R$&quot;\ * #,##0.00_-;_-&quot;R$&quot;\ * &quot;-&quot;??_-;_-@_-"/>
  </numFmts>
  <fonts count="45">
    <font>
      <sz val="10"/>
      <color theme="1"/>
      <name val="Franklin Gothic Book"/>
      <family val="2"/>
      <scheme val="minor"/>
    </font>
    <font>
      <sz val="11"/>
      <color theme="1"/>
      <name val="Franklin Gothic Book"/>
      <family val="2"/>
      <scheme val="minor"/>
    </font>
    <font>
      <sz val="11"/>
      <color theme="1"/>
      <name val="Franklin Gothic Book"/>
      <family val="2"/>
      <scheme val="minor"/>
    </font>
    <font>
      <b/>
      <sz val="18"/>
      <color theme="3"/>
      <name val="Cambria"/>
      <family val="2"/>
      <scheme val="major"/>
    </font>
    <font>
      <b/>
      <sz val="15"/>
      <color theme="3"/>
      <name val="Franklin Gothic Book"/>
      <family val="2"/>
      <scheme val="minor"/>
    </font>
    <font>
      <u/>
      <sz val="10"/>
      <color theme="0"/>
      <name val="Franklin Gothic Book"/>
      <family val="2"/>
      <scheme val="minor"/>
    </font>
    <font>
      <sz val="10"/>
      <color theme="0"/>
      <name val="Franklin Gothic Book"/>
      <family val="2"/>
      <scheme val="minor"/>
    </font>
    <font>
      <b/>
      <sz val="13"/>
      <color theme="3"/>
      <name val="Franklin Gothic Book"/>
      <family val="2"/>
      <scheme val="minor"/>
    </font>
    <font>
      <b/>
      <sz val="11"/>
      <color theme="1"/>
      <name val="Franklin Gothic Book"/>
      <family val="2"/>
      <scheme val="minor"/>
    </font>
    <font>
      <b/>
      <sz val="18"/>
      <color theme="0"/>
      <name val="Cambria"/>
      <family val="1"/>
      <scheme val="major"/>
    </font>
    <font>
      <u/>
      <sz val="10"/>
      <color theme="11"/>
      <name val="Franklin Gothic Book"/>
      <family val="2"/>
      <scheme val="minor"/>
    </font>
    <font>
      <sz val="10"/>
      <color theme="1"/>
      <name val="Franklin Gothic Book"/>
      <family val="2"/>
      <scheme val="minor"/>
    </font>
    <font>
      <b/>
      <sz val="11"/>
      <color theme="3"/>
      <name val="Franklin Gothic Book"/>
      <family val="2"/>
      <scheme val="minor"/>
    </font>
    <font>
      <sz val="11"/>
      <color rgb="FF006100"/>
      <name val="Franklin Gothic Book"/>
      <family val="2"/>
      <scheme val="minor"/>
    </font>
    <font>
      <sz val="11"/>
      <color rgb="FF9C0006"/>
      <name val="Franklin Gothic Book"/>
      <family val="2"/>
      <scheme val="minor"/>
    </font>
    <font>
      <sz val="11"/>
      <color rgb="FF9C5700"/>
      <name val="Franklin Gothic Book"/>
      <family val="2"/>
      <scheme val="minor"/>
    </font>
    <font>
      <sz val="11"/>
      <color rgb="FF3F3F76"/>
      <name val="Franklin Gothic Book"/>
      <family val="2"/>
      <scheme val="minor"/>
    </font>
    <font>
      <b/>
      <sz val="11"/>
      <color rgb="FF3F3F3F"/>
      <name val="Franklin Gothic Book"/>
      <family val="2"/>
      <scheme val="minor"/>
    </font>
    <font>
      <b/>
      <sz val="11"/>
      <color rgb="FFFA7D00"/>
      <name val="Franklin Gothic Book"/>
      <family val="2"/>
      <scheme val="minor"/>
    </font>
    <font>
      <sz val="11"/>
      <color rgb="FFFA7D00"/>
      <name val="Franklin Gothic Book"/>
      <family val="2"/>
      <scheme val="minor"/>
    </font>
    <font>
      <b/>
      <sz val="11"/>
      <color theme="0"/>
      <name val="Franklin Gothic Book"/>
      <family val="2"/>
      <scheme val="minor"/>
    </font>
    <font>
      <sz val="11"/>
      <color rgb="FFFF0000"/>
      <name val="Franklin Gothic Book"/>
      <family val="2"/>
      <scheme val="minor"/>
    </font>
    <font>
      <i/>
      <sz val="11"/>
      <color rgb="FF7F7F7F"/>
      <name val="Franklin Gothic Book"/>
      <family val="2"/>
      <scheme val="minor"/>
    </font>
    <font>
      <sz val="11"/>
      <color theme="0"/>
      <name val="Franklin Gothic Book"/>
      <family val="2"/>
      <scheme val="minor"/>
    </font>
    <font>
      <sz val="10"/>
      <color theme="0"/>
      <name val="Arial"/>
    </font>
    <font>
      <sz val="30"/>
      <color theme="3"/>
      <name val="Arial"/>
    </font>
    <font>
      <u/>
      <sz val="10"/>
      <color theme="0"/>
      <name val="Arial"/>
    </font>
    <font>
      <b/>
      <sz val="18"/>
      <color theme="3"/>
      <name val="Arial"/>
    </font>
    <font>
      <sz val="12"/>
      <color theme="0"/>
      <name val="Arial"/>
    </font>
    <font>
      <sz val="10"/>
      <color theme="1"/>
      <name val="Arial"/>
    </font>
    <font>
      <b/>
      <sz val="15"/>
      <color theme="3"/>
      <name val="Arial"/>
    </font>
    <font>
      <i/>
      <sz val="10"/>
      <color theme="1"/>
      <name val="Arial"/>
    </font>
    <font>
      <b/>
      <i/>
      <sz val="10"/>
      <color theme="1"/>
      <name val="Arial"/>
    </font>
    <font>
      <b/>
      <sz val="10"/>
      <color theme="3"/>
      <name val="Arial"/>
    </font>
    <font>
      <sz val="10"/>
      <color theme="4" tint="-0.499984740745262"/>
      <name val="Arial"/>
    </font>
    <font>
      <sz val="30"/>
      <color rgb="FFFF5100"/>
      <name val="Arial"/>
    </font>
    <font>
      <b/>
      <sz val="30"/>
      <color rgb="FFFF5100"/>
      <name val="Arial"/>
    </font>
    <font>
      <b/>
      <sz val="18"/>
      <color rgb="FF000000"/>
      <name val="Arial"/>
    </font>
    <font>
      <b/>
      <sz val="10"/>
      <color rgb="FF000000"/>
      <name val="Arial"/>
    </font>
    <font>
      <sz val="10"/>
      <color rgb="FF000000"/>
      <name val="Arial"/>
    </font>
    <font>
      <sz val="10"/>
      <color rgb="FFFFFFFF"/>
      <name val="Arial"/>
    </font>
    <font>
      <sz val="12"/>
      <color rgb="FF170166"/>
      <name val="Arial"/>
    </font>
    <font>
      <sz val="12"/>
      <color rgb="FFFFFFFF"/>
      <name val="Arial"/>
    </font>
    <font>
      <sz val="30"/>
      <color rgb="FF000000"/>
      <name val="Arial"/>
    </font>
    <font>
      <b/>
      <sz val="15"/>
      <color rgb="FF000000"/>
      <name val="Arial"/>
    </font>
  </fonts>
  <fills count="38">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2060"/>
        <bgColor indexed="64"/>
      </patternFill>
    </fill>
    <fill>
      <patternFill patternType="solid">
        <fgColor rgb="FF170166"/>
        <bgColor indexed="64"/>
      </patternFill>
    </fill>
    <fill>
      <patternFill patternType="solid">
        <fgColor rgb="FFFF5100"/>
        <bgColor indexed="64"/>
      </patternFill>
    </fill>
  </fills>
  <borders count="24">
    <border>
      <left/>
      <right/>
      <top/>
      <bottom/>
      <diagonal/>
    </border>
    <border>
      <left/>
      <right/>
      <top/>
      <bottom style="thin">
        <color theme="0" tint="-0.249977111117893"/>
      </bottom>
      <diagonal/>
    </border>
    <border>
      <left/>
      <right style="thin">
        <color theme="0" tint="-0.249977111117893"/>
      </right>
      <top/>
      <bottom/>
      <diagonal/>
    </border>
    <border>
      <left/>
      <right style="thin">
        <color theme="0" tint="-0.249977111117893"/>
      </right>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style="thin">
        <color theme="0" tint="-0.249977111117893"/>
      </left>
      <right/>
      <top/>
      <bottom style="thin">
        <color theme="0" tint="-0.249977111117893"/>
      </bottom>
      <diagonal/>
    </border>
    <border>
      <left/>
      <right/>
      <top style="thin">
        <color theme="0" tint="-0.24994659260841701"/>
      </top>
      <bottom/>
      <diagonal/>
    </border>
    <border>
      <left/>
      <right/>
      <top/>
      <bottom style="thin">
        <color theme="0" tint="-0.24994659260841701"/>
      </bottom>
      <diagonal/>
    </border>
    <border>
      <left/>
      <right/>
      <top/>
      <bottom style="thick">
        <color theme="4" tint="0.499984740745262"/>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thin">
        <color theme="4" tint="-0.499984740745262"/>
      </left>
      <right/>
      <top style="thin">
        <color theme="4" tint="-0.499984740745262"/>
      </top>
      <bottom style="thin">
        <color theme="4" tint="-0.499984740745262"/>
      </bottom>
      <diagonal/>
    </border>
    <border>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AEAAAA"/>
      </left>
      <right style="thin">
        <color rgb="FFAEAAAA"/>
      </right>
      <top style="thin">
        <color rgb="FFAEAAAA"/>
      </top>
      <bottom style="thin">
        <color rgb="FFAEAAAA"/>
      </bottom>
      <diagonal/>
    </border>
  </borders>
  <cellStyleXfs count="49">
    <xf numFmtId="0" fontId="0" fillId="0" borderId="0"/>
    <xf numFmtId="0" fontId="3" fillId="0" borderId="0" applyNumberFormat="0" applyFill="0" applyBorder="0" applyAlignment="0" applyProtection="0"/>
    <xf numFmtId="0" fontId="4" fillId="0" borderId="0" applyNumberFormat="0" applyFill="0" applyAlignment="0" applyProtection="0"/>
    <xf numFmtId="0" fontId="5" fillId="0" borderId="0" applyNumberFormat="0" applyFill="0" applyBorder="0" applyAlignment="0" applyProtection="0"/>
    <xf numFmtId="0" fontId="7" fillId="0" borderId="11" applyNumberFormat="0" applyFill="0" applyAlignment="0" applyProtection="0"/>
    <xf numFmtId="0" fontId="10" fillId="0" borderId="0" applyNumberForma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166"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0" fontId="12" fillId="0" borderId="16" applyNumberFormat="0" applyFill="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17" applyNumberFormat="0" applyAlignment="0" applyProtection="0"/>
    <xf numFmtId="0" fontId="17" fillId="8" borderId="18" applyNumberFormat="0" applyAlignment="0" applyProtection="0"/>
    <xf numFmtId="0" fontId="18" fillId="8" borderId="17" applyNumberFormat="0" applyAlignment="0" applyProtection="0"/>
    <xf numFmtId="0" fontId="19" fillId="0" borderId="19" applyNumberFormat="0" applyFill="0" applyAlignment="0" applyProtection="0"/>
    <xf numFmtId="0" fontId="20" fillId="9" borderId="20" applyNumberFormat="0" applyAlignment="0" applyProtection="0"/>
    <xf numFmtId="0" fontId="21" fillId="0" borderId="0" applyNumberFormat="0" applyFill="0" applyBorder="0" applyAlignment="0" applyProtection="0"/>
    <xf numFmtId="0" fontId="11" fillId="10" borderId="21" applyNumberFormat="0" applyFont="0" applyAlignment="0" applyProtection="0"/>
    <xf numFmtId="0" fontId="22" fillId="0" borderId="0" applyNumberFormat="0" applyFill="0" applyBorder="0" applyAlignment="0" applyProtection="0"/>
    <xf numFmtId="0" fontId="8" fillId="0" borderId="22" applyNumberFormat="0" applyFill="0" applyAlignment="0" applyProtection="0"/>
    <xf numFmtId="0" fontId="23"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3"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3"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3"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3"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3"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cellStyleXfs>
  <cellXfs count="86">
    <xf numFmtId="0" fontId="0" fillId="0" borderId="0" xfId="0"/>
    <xf numFmtId="0" fontId="9" fillId="3" borderId="11" xfId="4" applyFont="1" applyFill="1" applyAlignment="1">
      <alignment horizontal="center" vertical="center"/>
    </xf>
    <xf numFmtId="0" fontId="8" fillId="0" borderId="0" xfId="0" applyFont="1" applyAlignment="1">
      <alignment vertical="center" wrapText="1"/>
    </xf>
    <xf numFmtId="0" fontId="6" fillId="0" borderId="0" xfId="0" applyFont="1" applyAlignment="1">
      <alignment wrapText="1"/>
    </xf>
    <xf numFmtId="0" fontId="1" fillId="0" borderId="0" xfId="0" applyFont="1" applyAlignment="1">
      <alignment vertical="center" wrapText="1"/>
    </xf>
    <xf numFmtId="0" fontId="24" fillId="2" borderId="0" xfId="0" applyFont="1" applyFill="1" applyAlignment="1">
      <alignment wrapText="1"/>
    </xf>
    <xf numFmtId="0" fontId="27" fillId="2" borderId="0" xfId="1" applyFont="1" applyFill="1" applyAlignment="1">
      <alignment vertical="center"/>
    </xf>
    <xf numFmtId="0" fontId="25" fillId="2" borderId="1" xfId="1" applyFont="1" applyFill="1" applyBorder="1" applyAlignment="1">
      <alignment horizontal="left" vertical="center" indent="2"/>
    </xf>
    <xf numFmtId="0" fontId="29" fillId="2" borderId="0" xfId="0" applyFont="1" applyFill="1"/>
    <xf numFmtId="0" fontId="29" fillId="0" borderId="0" xfId="0" applyFont="1"/>
    <xf numFmtId="0" fontId="24" fillId="2" borderId="0" xfId="2" applyFont="1" applyFill="1" applyAlignment="1">
      <alignment wrapText="1"/>
    </xf>
    <xf numFmtId="0" fontId="29" fillId="2" borderId="5" xfId="0" applyFont="1" applyFill="1" applyBorder="1"/>
    <xf numFmtId="0" fontId="24" fillId="0" borderId="0" xfId="0" applyFont="1" applyAlignment="1">
      <alignment wrapText="1"/>
    </xf>
    <xf numFmtId="0" fontId="29" fillId="2" borderId="0" xfId="0" applyFont="1" applyFill="1" applyAlignment="1">
      <alignment horizontal="left" indent="2"/>
    </xf>
    <xf numFmtId="164" fontId="29" fillId="2" borderId="0" xfId="0" applyNumberFormat="1" applyFont="1" applyFill="1"/>
    <xf numFmtId="0" fontId="29" fillId="2" borderId="1" xfId="0" applyFont="1" applyFill="1" applyBorder="1" applyAlignment="1">
      <alignment horizontal="left"/>
    </xf>
    <xf numFmtId="0" fontId="29" fillId="2" borderId="1" xfId="0" applyFont="1" applyFill="1" applyBorder="1"/>
    <xf numFmtId="0" fontId="30" fillId="2" borderId="6" xfId="2" applyFont="1" applyFill="1" applyBorder="1" applyAlignment="1">
      <alignment vertical="center" textRotation="90"/>
    </xf>
    <xf numFmtId="0" fontId="31" fillId="0" borderId="10" xfId="0" applyFont="1" applyBorder="1" applyAlignment="1">
      <alignment horizontal="left" vertical="center" indent="2"/>
    </xf>
    <xf numFmtId="0" fontId="27" fillId="2" borderId="10" xfId="1" applyFont="1" applyFill="1" applyBorder="1" applyAlignment="1">
      <alignment horizontal="center" vertical="center"/>
    </xf>
    <xf numFmtId="0" fontId="30" fillId="2" borderId="0" xfId="2" applyFont="1" applyFill="1" applyAlignment="1">
      <alignment vertical="center"/>
    </xf>
    <xf numFmtId="0" fontId="29" fillId="0" borderId="0" xfId="0" pivotButton="1" applyFont="1"/>
    <xf numFmtId="0" fontId="29" fillId="2" borderId="0" xfId="0" applyFont="1" applyFill="1" applyAlignment="1">
      <alignment vertical="center"/>
    </xf>
    <xf numFmtId="0" fontId="29" fillId="0" borderId="0" xfId="0" applyFont="1" applyAlignment="1">
      <alignment horizontal="left"/>
    </xf>
    <xf numFmtId="164" fontId="29" fillId="0" borderId="0" xfId="0" applyNumberFormat="1" applyFont="1"/>
    <xf numFmtId="0" fontId="33" fillId="2" borderId="1" xfId="0" applyFont="1" applyFill="1" applyBorder="1" applyAlignment="1">
      <alignment vertical="center"/>
    </xf>
    <xf numFmtId="0" fontId="33" fillId="2" borderId="8" xfId="0" applyFont="1" applyFill="1" applyBorder="1" applyAlignment="1">
      <alignment vertical="center"/>
    </xf>
    <xf numFmtId="0" fontId="29" fillId="2" borderId="1" xfId="0" applyFont="1" applyFill="1" applyBorder="1" applyAlignment="1">
      <alignment vertical="center"/>
    </xf>
    <xf numFmtId="0" fontId="33" fillId="2" borderId="1" xfId="0" applyFont="1" applyFill="1" applyBorder="1" applyAlignment="1">
      <alignment vertical="center" wrapText="1"/>
    </xf>
    <xf numFmtId="0" fontId="27" fillId="2" borderId="1" xfId="1" applyFont="1" applyFill="1" applyBorder="1" applyAlignment="1">
      <alignment vertical="center"/>
    </xf>
    <xf numFmtId="0" fontId="27" fillId="2" borderId="3" xfId="1" applyFont="1" applyFill="1" applyBorder="1" applyAlignment="1">
      <alignment vertical="center"/>
    </xf>
    <xf numFmtId="0" fontId="34" fillId="0" borderId="12" xfId="0" applyFont="1" applyBorder="1" applyAlignment="1">
      <alignment horizontal="left"/>
    </xf>
    <xf numFmtId="10" fontId="29" fillId="2" borderId="0" xfId="0" applyNumberFormat="1" applyFont="1" applyFill="1"/>
    <xf numFmtId="0" fontId="37" fillId="2" borderId="0" xfId="2" applyFont="1" applyFill="1" applyAlignment="1">
      <alignment horizontal="left" vertical="center" indent="2"/>
    </xf>
    <xf numFmtId="0" fontId="37" fillId="2" borderId="5" xfId="2" applyFont="1" applyFill="1" applyBorder="1" applyAlignment="1">
      <alignment horizontal="left" vertical="center" indent="2"/>
    </xf>
    <xf numFmtId="0" fontId="37" fillId="2" borderId="5" xfId="2" applyFont="1" applyFill="1" applyBorder="1" applyAlignment="1">
      <alignment vertical="center"/>
    </xf>
    <xf numFmtId="0" fontId="39" fillId="2" borderId="0" xfId="0" applyFont="1" applyFill="1"/>
    <xf numFmtId="0" fontId="40" fillId="35" borderId="0" xfId="0" applyFont="1" applyFill="1" applyAlignment="1">
      <alignment horizontal="left" vertical="center"/>
    </xf>
    <xf numFmtId="164" fontId="40" fillId="35" borderId="0" xfId="0" applyNumberFormat="1" applyFont="1" applyFill="1" applyAlignment="1">
      <alignment vertical="center"/>
    </xf>
    <xf numFmtId="0" fontId="39" fillId="2" borderId="0" xfId="0" applyFont="1" applyFill="1" applyAlignment="1">
      <alignment horizontal="center" vertical="center"/>
    </xf>
    <xf numFmtId="0" fontId="39" fillId="0" borderId="0" xfId="0" pivotButton="1" applyFont="1" applyAlignment="1">
      <alignment vertical="center"/>
    </xf>
    <xf numFmtId="0" fontId="39" fillId="0" borderId="0" xfId="0" applyFont="1" applyAlignment="1">
      <alignment horizontal="right" vertical="center"/>
    </xf>
    <xf numFmtId="0" fontId="29" fillId="2" borderId="9" xfId="0" applyFont="1" applyFill="1" applyBorder="1" applyAlignment="1">
      <alignment vertical="center"/>
    </xf>
    <xf numFmtId="0" fontId="29" fillId="0" borderId="0" xfId="0" applyFont="1" applyAlignment="1">
      <alignment vertical="center"/>
    </xf>
    <xf numFmtId="0" fontId="39" fillId="0" borderId="0" xfId="0" applyFont="1" applyAlignment="1">
      <alignment horizontal="left" vertical="center"/>
    </xf>
    <xf numFmtId="164" fontId="39" fillId="0" borderId="0" xfId="0" applyNumberFormat="1" applyFont="1" applyAlignment="1">
      <alignment vertical="center"/>
    </xf>
    <xf numFmtId="0" fontId="39" fillId="2" borderId="0" xfId="0" applyFont="1" applyFill="1" applyAlignment="1">
      <alignment vertical="center"/>
    </xf>
    <xf numFmtId="0" fontId="39" fillId="0" borderId="12" xfId="0" applyFont="1" applyBorder="1" applyAlignment="1">
      <alignment horizontal="left" vertical="center"/>
    </xf>
    <xf numFmtId="164" fontId="39" fillId="0" borderId="13" xfId="0" applyNumberFormat="1" applyFont="1" applyBorder="1" applyAlignment="1">
      <alignment vertical="center"/>
    </xf>
    <xf numFmtId="164" fontId="39" fillId="0" borderId="14" xfId="0" applyNumberFormat="1" applyFont="1" applyBorder="1" applyAlignment="1">
      <alignment vertical="center"/>
    </xf>
    <xf numFmtId="164" fontId="39" fillId="0" borderId="15" xfId="0" applyNumberFormat="1" applyFont="1" applyBorder="1" applyAlignment="1">
      <alignment vertical="center"/>
    </xf>
    <xf numFmtId="0" fontId="41" fillId="0" borderId="23" xfId="0" applyFont="1" applyBorder="1" applyAlignment="1">
      <alignment vertical="center"/>
    </xf>
    <xf numFmtId="0" fontId="24" fillId="0" borderId="0" xfId="0" applyFont="1" applyAlignment="1">
      <alignment vertical="center"/>
    </xf>
    <xf numFmtId="0" fontId="29" fillId="0" borderId="23" xfId="0" applyFont="1" applyBorder="1" applyAlignment="1">
      <alignment vertical="center"/>
    </xf>
    <xf numFmtId="164" fontId="29" fillId="0" borderId="23" xfId="0" applyNumberFormat="1" applyFont="1" applyBorder="1" applyAlignment="1">
      <alignment vertical="center"/>
    </xf>
    <xf numFmtId="0" fontId="42" fillId="37" borderId="23" xfId="0" applyFont="1" applyFill="1" applyBorder="1" applyAlignment="1">
      <alignment vertical="center"/>
    </xf>
    <xf numFmtId="164" fontId="42" fillId="37" borderId="23" xfId="0" applyNumberFormat="1" applyFont="1" applyFill="1" applyBorder="1" applyAlignment="1">
      <alignment vertical="center"/>
    </xf>
    <xf numFmtId="0" fontId="31" fillId="0" borderId="0" xfId="0" applyFont="1" applyAlignment="1">
      <alignment vertical="center"/>
    </xf>
    <xf numFmtId="164" fontId="34" fillId="0" borderId="12" xfId="0" applyNumberFormat="1" applyFont="1" applyBorder="1"/>
    <xf numFmtId="0" fontId="40" fillId="0" borderId="0" xfId="0" applyFont="1" applyAlignment="1">
      <alignment vertical="center" wrapText="1"/>
    </xf>
    <xf numFmtId="0" fontId="43" fillId="2" borderId="1" xfId="1" applyFont="1" applyFill="1" applyBorder="1" applyAlignment="1">
      <alignment horizontal="left" vertical="center" indent="2"/>
    </xf>
    <xf numFmtId="164" fontId="39" fillId="2" borderId="0" xfId="0" applyNumberFormat="1" applyFont="1" applyFill="1"/>
    <xf numFmtId="0" fontId="44" fillId="2" borderId="2" xfId="2" applyFont="1" applyFill="1" applyBorder="1" applyAlignment="1">
      <alignment vertical="center" textRotation="90"/>
    </xf>
    <xf numFmtId="0" fontId="38" fillId="2" borderId="0" xfId="0" applyFont="1" applyFill="1"/>
    <xf numFmtId="164" fontId="38" fillId="2" borderId="0" xfId="0" applyNumberFormat="1" applyFont="1" applyFill="1"/>
    <xf numFmtId="0" fontId="39" fillId="2" borderId="1" xfId="0" applyFont="1" applyFill="1" applyBorder="1"/>
    <xf numFmtId="0" fontId="44" fillId="2" borderId="3" xfId="2" applyFont="1" applyFill="1" applyBorder="1" applyAlignment="1">
      <alignment vertical="center" textRotation="90"/>
    </xf>
    <xf numFmtId="0" fontId="38" fillId="2" borderId="8" xfId="0" applyFont="1" applyFill="1" applyBorder="1" applyAlignment="1">
      <alignment vertical="center"/>
    </xf>
    <xf numFmtId="0" fontId="39" fillId="2" borderId="1" xfId="0" applyFont="1" applyFill="1" applyBorder="1" applyAlignment="1">
      <alignment vertical="center"/>
    </xf>
    <xf numFmtId="0" fontId="39" fillId="2" borderId="2" xfId="0" applyFont="1" applyFill="1" applyBorder="1"/>
    <xf numFmtId="0" fontId="24" fillId="2" borderId="0" xfId="0" applyFont="1" applyFill="1" applyAlignment="1">
      <alignment horizontal="center"/>
    </xf>
    <xf numFmtId="0" fontId="28" fillId="2" borderId="1" xfId="1" applyFont="1" applyFill="1" applyBorder="1" applyAlignment="1">
      <alignment horizontal="center" vertical="center"/>
    </xf>
    <xf numFmtId="0" fontId="24" fillId="2" borderId="5" xfId="0" applyFont="1" applyFill="1" applyBorder="1" applyAlignment="1">
      <alignment horizontal="center"/>
    </xf>
    <xf numFmtId="0" fontId="39" fillId="2" borderId="0" xfId="0" applyFont="1" applyFill="1" applyAlignment="1">
      <alignment horizontal="center" vertical="center"/>
    </xf>
    <xf numFmtId="0" fontId="38" fillId="2" borderId="0" xfId="0" applyFont="1" applyFill="1" applyAlignment="1">
      <alignment horizontal="left" vertical="center" indent="2"/>
    </xf>
    <xf numFmtId="0" fontId="38" fillId="2" borderId="7" xfId="0" applyFont="1" applyFill="1" applyBorder="1" applyAlignment="1">
      <alignment horizontal="left" vertical="center" indent="2"/>
    </xf>
    <xf numFmtId="164" fontId="39" fillId="2" borderId="0" xfId="0" applyNumberFormat="1" applyFont="1" applyFill="1" applyAlignment="1">
      <alignment vertical="center"/>
    </xf>
    <xf numFmtId="0" fontId="38" fillId="2" borderId="4" xfId="0" applyFont="1" applyFill="1" applyBorder="1" applyAlignment="1">
      <alignment horizontal="left" vertical="center" indent="2"/>
    </xf>
    <xf numFmtId="164" fontId="39" fillId="2" borderId="5" xfId="0" applyNumberFormat="1" applyFont="1" applyFill="1" applyBorder="1" applyAlignment="1">
      <alignment vertical="center"/>
    </xf>
    <xf numFmtId="0" fontId="38" fillId="2" borderId="5" xfId="0" applyFont="1" applyFill="1" applyBorder="1" applyAlignment="1">
      <alignment horizontal="left" vertical="center" wrapText="1" indent="2"/>
    </xf>
    <xf numFmtId="0" fontId="38" fillId="2" borderId="0" xfId="0" applyFont="1" applyFill="1" applyAlignment="1">
      <alignment horizontal="left" vertical="center" wrapText="1" indent="2"/>
    </xf>
    <xf numFmtId="0" fontId="29" fillId="2" borderId="0" xfId="0" applyFont="1" applyFill="1" applyAlignment="1">
      <alignment horizontal="center"/>
    </xf>
    <xf numFmtId="0" fontId="26" fillId="35" borderId="1" xfId="3" applyFont="1" applyFill="1" applyBorder="1" applyAlignment="1">
      <alignment horizontal="center" vertical="center"/>
    </xf>
    <xf numFmtId="0" fontId="36" fillId="35" borderId="1" xfId="1" applyFont="1" applyFill="1" applyBorder="1" applyAlignment="1">
      <alignment horizontal="left" vertical="center" indent="1"/>
    </xf>
    <xf numFmtId="0" fontId="35" fillId="35" borderId="23" xfId="1" applyFont="1" applyFill="1" applyBorder="1" applyAlignment="1">
      <alignment horizontal="left" vertical="center"/>
    </xf>
    <xf numFmtId="0" fontId="26" fillId="36" borderId="23" xfId="3" applyFont="1" applyFill="1" applyBorder="1" applyAlignment="1">
      <alignment horizontal="center" vertical="center"/>
    </xf>
  </cellXfs>
  <cellStyles count="49">
    <cellStyle name="20% - Ênfase1" xfId="26" builtinId="30" customBuiltin="1"/>
    <cellStyle name="20% - Ênfase2" xfId="30" builtinId="34" customBuiltin="1"/>
    <cellStyle name="20% - Ênfase3" xfId="34" builtinId="38" customBuiltin="1"/>
    <cellStyle name="20% - Ênfase4" xfId="38" builtinId="42" customBuiltin="1"/>
    <cellStyle name="20% - Ênfase5" xfId="42" builtinId="46" customBuiltin="1"/>
    <cellStyle name="20% - Ênfase6" xfId="46" builtinId="50" customBuiltin="1"/>
    <cellStyle name="40% - Ênfase1" xfId="27" builtinId="31" customBuiltin="1"/>
    <cellStyle name="40% - Ênfase2" xfId="31" builtinId="35" customBuiltin="1"/>
    <cellStyle name="40% - Ênfase3" xfId="35" builtinId="39" customBuiltin="1"/>
    <cellStyle name="40% - Ênfase4" xfId="39" builtinId="43" customBuiltin="1"/>
    <cellStyle name="40% - Ênfase5" xfId="43" builtinId="47" customBuiltin="1"/>
    <cellStyle name="40% - Ênfase6" xfId="47" builtinId="51" customBuiltin="1"/>
    <cellStyle name="60% - Ênfase1" xfId="28" builtinId="32" customBuiltin="1"/>
    <cellStyle name="60% - Ênfase2" xfId="32" builtinId="36" customBuiltin="1"/>
    <cellStyle name="60% - Ênfase3" xfId="36" builtinId="40" customBuiltin="1"/>
    <cellStyle name="60% - Ênfase4" xfId="40" builtinId="44" customBuiltin="1"/>
    <cellStyle name="60% - Ênfase5" xfId="44" builtinId="48" customBuiltin="1"/>
    <cellStyle name="60% - Ênfase6" xfId="48" builtinId="52" customBuiltin="1"/>
    <cellStyle name="Bom" xfId="13" builtinId="26" customBuiltin="1"/>
    <cellStyle name="Cálculo" xfId="18" builtinId="22" customBuiltin="1"/>
    <cellStyle name="Célula de Verificação" xfId="20" builtinId="23" customBuiltin="1"/>
    <cellStyle name="Célula Vinculada" xfId="19" builtinId="24" customBuiltin="1"/>
    <cellStyle name="Ênfase1" xfId="25" builtinId="29" customBuiltin="1"/>
    <cellStyle name="Ênfase2" xfId="29" builtinId="33" customBuiltin="1"/>
    <cellStyle name="Ênfase3" xfId="33" builtinId="37" customBuiltin="1"/>
    <cellStyle name="Ênfase4" xfId="37" builtinId="41" customBuiltin="1"/>
    <cellStyle name="Ênfase5" xfId="41" builtinId="45" customBuiltin="1"/>
    <cellStyle name="Ênfase6" xfId="45" builtinId="49" customBuiltin="1"/>
    <cellStyle name="Entrada" xfId="16" builtinId="20" customBuiltin="1"/>
    <cellStyle name="Hiperlink" xfId="3" builtinId="8" customBuiltin="1"/>
    <cellStyle name="Hiperlink Visitado" xfId="5" builtinId="9" customBuiltin="1"/>
    <cellStyle name="Moeda" xfId="8" builtinId="4" customBuiltin="1"/>
    <cellStyle name="Moeda [0]" xfId="9" builtinId="7" customBuiltin="1"/>
    <cellStyle name="Neutro" xfId="15" builtinId="28" customBuiltin="1"/>
    <cellStyle name="Normal" xfId="0" builtinId="0" customBuiltin="1"/>
    <cellStyle name="Nota" xfId="22" builtinId="10" customBuiltin="1"/>
    <cellStyle name="Porcentagem" xfId="10" builtinId="5" customBuiltin="1"/>
    <cellStyle name="Ruim" xfId="14" builtinId="27" customBuiltin="1"/>
    <cellStyle name="Saída" xfId="17" builtinId="21" customBuiltin="1"/>
    <cellStyle name="Separador de milhares [0]" xfId="7" builtinId="6" customBuiltin="1"/>
    <cellStyle name="Texto de Aviso" xfId="21" builtinId="11" customBuiltin="1"/>
    <cellStyle name="Texto Explicativo" xfId="23" builtinId="53" customBuiltin="1"/>
    <cellStyle name="Título" xfId="1" builtinId="15" customBuiltin="1"/>
    <cellStyle name="Título 1" xfId="2" builtinId="16" customBuiltin="1"/>
    <cellStyle name="Título 2" xfId="4" builtinId="17" customBuiltin="1"/>
    <cellStyle name="Título 3" xfId="11" builtinId="18" customBuiltin="1"/>
    <cellStyle name="Título 4" xfId="12" builtinId="19" customBuiltin="1"/>
    <cellStyle name="Total" xfId="24" builtinId="25" customBuiltin="1"/>
    <cellStyle name="Vírgula" xfId="6" builtinId="3" customBuiltin="1"/>
  </cellStyles>
  <dxfs count="202">
    <dxf>
      <font>
        <name val="Arial"/>
      </font>
    </dxf>
    <dxf>
      <font>
        <name val="Arial"/>
      </font>
    </dxf>
    <dxf>
      <font>
        <strike val="0"/>
        <outline val="0"/>
        <shadow val="0"/>
        <u val="none"/>
        <vertAlign val="baseline"/>
        <sz val="10"/>
        <color theme="1"/>
        <name val="Arial"/>
        <scheme val="major"/>
      </font>
    </dxf>
    <dxf>
      <font>
        <name val="Arial"/>
      </font>
      <numFmt numFmtId="164" formatCode="&quot;R$&quot;\ #,##0;\-&quot;R$&quot;\ #,##0"/>
      <alignment vertical="center"/>
      <border>
        <left style="thin">
          <color rgb="FFAEAAAA"/>
        </left>
        <right/>
        <top style="thin">
          <color rgb="FFAEAAAA"/>
        </top>
        <bottom style="thin">
          <color rgb="FFAEAAAA"/>
        </bottom>
        <vertical style="thin">
          <color rgb="FFAEAAAA"/>
        </vertical>
        <horizontal style="thin">
          <color rgb="FFAEAAAA"/>
        </horizontal>
      </border>
    </dxf>
    <dxf>
      <font>
        <b val="0"/>
        <i val="0"/>
        <strike val="0"/>
        <condense val="0"/>
        <extend val="0"/>
        <outline val="0"/>
        <shadow val="0"/>
        <u val="none"/>
        <vertAlign val="baseline"/>
        <sz val="12"/>
        <color rgb="FFFFFFFF"/>
        <name val="Arial"/>
        <scheme val="none"/>
      </font>
      <numFmt numFmtId="164" formatCode="&quot;R$&quot;\ #,##0;\-&quot;R$&quot;\ #,##0"/>
      <fill>
        <patternFill patternType="solid">
          <fgColor indexed="64"/>
          <bgColor rgb="FFFF5100"/>
        </patternFill>
      </fill>
      <alignment horizontal="general" vertical="center" textRotation="0" wrapText="0" indent="0" justifyLastLine="0" shrinkToFit="0" readingOrder="0"/>
      <border diagonalUp="0" diagonalDown="0" outline="0">
        <left style="thin">
          <color rgb="FFAEAAAA"/>
        </left>
        <right style="thin">
          <color rgb="FFAEAAAA"/>
        </right>
        <top style="thin">
          <color rgb="FFAEAAAA"/>
        </top>
        <bottom style="thin">
          <color rgb="FFAEAAAA"/>
        </bottom>
      </border>
    </dxf>
    <dxf>
      <font>
        <name val="Arial"/>
      </font>
      <numFmt numFmtId="164" formatCode="&quot;R$&quot;\ #,##0;\-&quot;R$&quot;\ #,##0"/>
      <alignment vertical="center"/>
      <border>
        <left style="thin">
          <color rgb="FFAEAAAA"/>
        </left>
        <right style="thin">
          <color rgb="FFAEAAAA"/>
        </right>
        <top style="thin">
          <color rgb="FFAEAAAA"/>
        </top>
        <bottom style="thin">
          <color rgb="FFAEAAAA"/>
        </bottom>
        <vertical style="thin">
          <color rgb="FFAEAAAA"/>
        </vertical>
        <horizontal style="thin">
          <color rgb="FFAEAAAA"/>
        </horizontal>
      </border>
    </dxf>
    <dxf>
      <font>
        <b val="0"/>
        <i val="0"/>
        <strike val="0"/>
        <condense val="0"/>
        <extend val="0"/>
        <outline val="0"/>
        <shadow val="0"/>
        <u val="none"/>
        <vertAlign val="baseline"/>
        <sz val="12"/>
        <color rgb="FFFFFFFF"/>
        <name val="Arial"/>
        <scheme val="none"/>
      </font>
      <numFmt numFmtId="164" formatCode="&quot;R$&quot;\ #,##0;\-&quot;R$&quot;\ #,##0"/>
      <fill>
        <patternFill patternType="solid">
          <fgColor indexed="64"/>
          <bgColor rgb="FFFF5100"/>
        </patternFill>
      </fill>
      <alignment horizontal="general" vertical="center" textRotation="0" wrapText="0" indent="0" justifyLastLine="0" shrinkToFit="0" readingOrder="0"/>
      <border diagonalUp="0" diagonalDown="0" outline="0">
        <left style="thin">
          <color rgb="FFAEAAAA"/>
        </left>
        <right style="thin">
          <color rgb="FFAEAAAA"/>
        </right>
        <top style="thin">
          <color rgb="FFAEAAAA"/>
        </top>
        <bottom style="thin">
          <color rgb="FFAEAAAA"/>
        </bottom>
      </border>
    </dxf>
    <dxf>
      <font>
        <name val="Arial"/>
      </font>
      <numFmt numFmtId="164" formatCode="&quot;R$&quot;\ #,##0;\-&quot;R$&quot;\ #,##0"/>
      <alignment vertical="center"/>
      <border>
        <left style="thin">
          <color rgb="FFAEAAAA"/>
        </left>
        <right style="thin">
          <color rgb="FFAEAAAA"/>
        </right>
        <top style="thin">
          <color rgb="FFAEAAAA"/>
        </top>
        <bottom style="thin">
          <color rgb="FFAEAAAA"/>
        </bottom>
        <vertical style="thin">
          <color rgb="FFAEAAAA"/>
        </vertical>
        <horizontal style="thin">
          <color rgb="FFAEAAAA"/>
        </horizontal>
      </border>
    </dxf>
    <dxf>
      <font>
        <b val="0"/>
        <i val="0"/>
        <strike val="0"/>
        <condense val="0"/>
        <extend val="0"/>
        <outline val="0"/>
        <shadow val="0"/>
        <u val="none"/>
        <vertAlign val="baseline"/>
        <sz val="12"/>
        <color rgb="FFFFFFFF"/>
        <name val="Arial"/>
        <scheme val="none"/>
      </font>
      <numFmt numFmtId="164" formatCode="&quot;R$&quot;\ #,##0;\-&quot;R$&quot;\ #,##0"/>
      <fill>
        <patternFill patternType="solid">
          <fgColor indexed="64"/>
          <bgColor rgb="FFFF5100"/>
        </patternFill>
      </fill>
      <alignment horizontal="general" vertical="center" textRotation="0" wrapText="0" indent="0" justifyLastLine="0" shrinkToFit="0" readingOrder="0"/>
      <border diagonalUp="0" diagonalDown="0" outline="0">
        <left style="thin">
          <color rgb="FFAEAAAA"/>
        </left>
        <right style="thin">
          <color rgb="FFAEAAAA"/>
        </right>
        <top style="thin">
          <color rgb="FFAEAAAA"/>
        </top>
        <bottom style="thin">
          <color rgb="FFAEAAAA"/>
        </bottom>
      </border>
    </dxf>
    <dxf>
      <font>
        <name val="Arial"/>
      </font>
      <numFmt numFmtId="164" formatCode="&quot;R$&quot;\ #,##0;\-&quot;R$&quot;\ #,##0"/>
      <alignment vertical="center"/>
      <border>
        <left style="thin">
          <color rgb="FFAEAAAA"/>
        </left>
        <right style="thin">
          <color rgb="FFAEAAAA"/>
        </right>
        <top style="thin">
          <color rgb="FFAEAAAA"/>
        </top>
        <bottom style="thin">
          <color rgb="FFAEAAAA"/>
        </bottom>
        <vertical style="thin">
          <color rgb="FFAEAAAA"/>
        </vertical>
        <horizontal style="thin">
          <color rgb="FFAEAAAA"/>
        </horizontal>
      </border>
    </dxf>
    <dxf>
      <font>
        <b val="0"/>
        <i val="0"/>
        <strike val="0"/>
        <condense val="0"/>
        <extend val="0"/>
        <outline val="0"/>
        <shadow val="0"/>
        <u val="none"/>
        <vertAlign val="baseline"/>
        <sz val="12"/>
        <color rgb="FFFFFFFF"/>
        <name val="Arial"/>
        <scheme val="none"/>
      </font>
      <numFmt numFmtId="164" formatCode="&quot;R$&quot;\ #,##0;\-&quot;R$&quot;\ #,##0"/>
      <fill>
        <patternFill patternType="solid">
          <fgColor indexed="64"/>
          <bgColor rgb="FFFF5100"/>
        </patternFill>
      </fill>
      <alignment horizontal="general" vertical="center" textRotation="0" wrapText="0" indent="0" justifyLastLine="0" shrinkToFit="0" readingOrder="0"/>
      <border diagonalUp="0" diagonalDown="0" outline="0">
        <left style="thin">
          <color rgb="FFAEAAAA"/>
        </left>
        <right style="thin">
          <color rgb="FFAEAAAA"/>
        </right>
        <top style="thin">
          <color rgb="FFAEAAAA"/>
        </top>
        <bottom style="thin">
          <color rgb="FFAEAAAA"/>
        </bottom>
      </border>
    </dxf>
    <dxf>
      <font>
        <name val="Arial"/>
      </font>
      <alignment vertical="center"/>
      <border>
        <left style="thin">
          <color rgb="FFAEAAAA"/>
        </left>
        <right style="thin">
          <color rgb="FFAEAAAA"/>
        </right>
        <top style="thin">
          <color rgb="FFAEAAAA"/>
        </top>
        <bottom style="thin">
          <color rgb="FFAEAAAA"/>
        </bottom>
        <vertical style="thin">
          <color rgb="FFAEAAAA"/>
        </vertical>
        <horizontal style="thin">
          <color rgb="FFAEAAAA"/>
        </horizontal>
      </border>
    </dxf>
    <dxf>
      <font>
        <b val="0"/>
        <i val="0"/>
        <strike val="0"/>
        <condense val="0"/>
        <extend val="0"/>
        <outline val="0"/>
        <shadow val="0"/>
        <u val="none"/>
        <vertAlign val="baseline"/>
        <sz val="12"/>
        <color rgb="FFFFFFFF"/>
        <name val="Arial"/>
        <scheme val="none"/>
      </font>
      <fill>
        <patternFill patternType="solid">
          <fgColor indexed="64"/>
          <bgColor rgb="FFFF5100"/>
        </patternFill>
      </fill>
      <alignment horizontal="general" vertical="center" textRotation="0" wrapText="0" indent="0" justifyLastLine="0" shrinkToFit="0" readingOrder="0"/>
      <border diagonalUp="0" diagonalDown="0" outline="0">
        <left style="thin">
          <color rgb="FFAEAAAA"/>
        </left>
        <right style="thin">
          <color rgb="FFAEAAAA"/>
        </right>
        <top style="thin">
          <color rgb="FFAEAAAA"/>
        </top>
        <bottom style="thin">
          <color rgb="FFAEAAAA"/>
        </bottom>
      </border>
    </dxf>
    <dxf>
      <font>
        <name val="Arial"/>
      </font>
      <alignment vertical="center"/>
      <border>
        <left/>
        <right style="thin">
          <color rgb="FFAEAAAA"/>
        </right>
        <top style="thin">
          <color rgb="FFAEAAAA"/>
        </top>
        <bottom style="thin">
          <color rgb="FFAEAAAA"/>
        </bottom>
        <vertical style="thin">
          <color rgb="FFAEAAAA"/>
        </vertical>
        <horizontal style="thin">
          <color rgb="FFAEAAAA"/>
        </horizontal>
      </border>
    </dxf>
    <dxf>
      <font>
        <b val="0"/>
        <i val="0"/>
        <strike val="0"/>
        <condense val="0"/>
        <extend val="0"/>
        <outline val="0"/>
        <shadow val="0"/>
        <u val="none"/>
        <vertAlign val="baseline"/>
        <sz val="12"/>
        <color rgb="FFFFFFFF"/>
        <name val="Arial"/>
        <scheme val="none"/>
      </font>
      <fill>
        <patternFill patternType="solid">
          <fgColor indexed="64"/>
          <bgColor rgb="FFFF5100"/>
        </patternFill>
      </fill>
      <alignment horizontal="general" vertical="center" textRotation="0" wrapText="0" indent="0" justifyLastLine="0" shrinkToFit="0" readingOrder="0"/>
      <border diagonalUp="0" diagonalDown="0" outline="0">
        <left style="thin">
          <color rgb="FFAEAAAA"/>
        </left>
        <right style="thin">
          <color rgb="FFAEAAAA"/>
        </right>
        <top style="thin">
          <color rgb="FFAEAAAA"/>
        </top>
        <bottom style="thin">
          <color rgb="FFAEAAAA"/>
        </bottom>
      </border>
    </dxf>
    <dxf>
      <border>
        <top style="double">
          <color theme="4" tint="-0.499984740745262"/>
        </top>
      </border>
    </dxf>
    <dxf>
      <font>
        <b val="0"/>
        <i val="0"/>
        <strike val="0"/>
        <outline val="0"/>
        <shadow val="0"/>
        <u val="none"/>
        <vertAlign val="baseline"/>
        <sz val="12"/>
        <color rgb="FFFFFFFF"/>
        <name val="Arial"/>
        <scheme val="minor"/>
      </font>
      <fill>
        <patternFill patternType="solid">
          <fgColor indexed="64"/>
          <bgColor rgb="FFFF5100"/>
        </patternFill>
      </fill>
      <alignment vertical="center"/>
      <border>
        <left style="thin">
          <color rgb="FFAEAAAA"/>
        </left>
        <right style="thin">
          <color rgb="FFAEAAAA"/>
        </right>
        <top/>
        <bottom/>
        <vertical style="thin">
          <color rgb="FFAEAAAA"/>
        </vertical>
        <horizontal style="thin">
          <color rgb="FFAEAAAA"/>
        </horizontal>
      </border>
    </dxf>
    <dxf>
      <font>
        <name val="Arial"/>
      </font>
      <alignment vertical="center"/>
    </dxf>
    <dxf>
      <font>
        <strike val="0"/>
        <outline val="0"/>
        <shadow val="0"/>
        <u val="none"/>
        <vertAlign val="baseline"/>
        <sz val="12"/>
        <color rgb="FF170166"/>
        <name val="Arial"/>
        <scheme val="major"/>
      </font>
      <alignment vertical="center"/>
      <border>
        <left style="thin">
          <color rgb="FFAEAAAA"/>
        </left>
        <right style="thin">
          <color rgb="FFAEAAAA"/>
        </right>
        <top/>
        <bottom/>
        <vertical style="thin">
          <color rgb="FFAEAAAA"/>
        </vertical>
        <horizontal style="thin">
          <color rgb="FFAEAAAA"/>
        </horizontal>
      </border>
    </dxf>
    <dxf>
      <font>
        <color rgb="FFFF0000"/>
      </font>
    </dxf>
    <dxf>
      <font>
        <color theme="4" tint="-0.499984740745262"/>
      </font>
    </dxf>
    <dxf>
      <border>
        <left style="thin">
          <color theme="4" tint="-0.499984740745262"/>
        </left>
        <right style="thin">
          <color theme="4" tint="-0.499984740745262"/>
        </right>
        <top style="thin">
          <color theme="4" tint="-0.499984740745262"/>
        </top>
        <bottom style="thin">
          <color theme="4" tint="-0.499984740745262"/>
        </bottom>
      </border>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4" formatCode="&quot;R$&quot;\ #,##0;\-&quot;R$&quot;\ #,##0"/>
    </dxf>
    <dxf>
      <font>
        <name val="Arial"/>
      </font>
    </dxf>
    <dxf>
      <font>
        <name val="Arial"/>
      </font>
    </dxf>
    <dxf>
      <font>
        <name val="Arial"/>
      </font>
    </dxf>
    <dxf>
      <font>
        <name val="Arial"/>
      </font>
    </dxf>
    <dxf>
      <font>
        <name val="Arial"/>
      </font>
    </dxf>
    <dxf>
      <font>
        <name val="Arial"/>
      </font>
    </dxf>
    <dxf>
      <alignment horizontal="right" readingOrder="0"/>
    </dxf>
    <dxf>
      <font>
        <color theme="4" tint="-0.249977111117893"/>
      </font>
    </dxf>
    <dxf>
      <border>
        <left style="thin">
          <color theme="4" tint="-0.24994659260841701"/>
        </left>
        <right style="thin">
          <color theme="4" tint="-0.24994659260841701"/>
        </right>
        <top style="thin">
          <color theme="4" tint="-0.24994659260841701"/>
        </top>
        <bottom style="thin">
          <color theme="4" tint="-0.24994659260841701"/>
        </bottom>
      </border>
    </dxf>
    <dxf>
      <font>
        <color theme="4" tint="-0.499984740745262"/>
      </font>
    </dxf>
    <dxf>
      <border>
        <left style="thin">
          <color theme="4" tint="-0.499984740745262"/>
        </left>
        <right style="thin">
          <color theme="4" tint="-0.499984740745262"/>
        </right>
        <top style="thin">
          <color theme="4" tint="-0.499984740745262"/>
        </top>
        <bottom style="thin">
          <color theme="4" tint="-0.499984740745262"/>
        </bottom>
      </border>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7" formatCode="&quot;R$&quot;\ #,##0"/>
    </dxf>
    <dxf>
      <numFmt numFmtId="164" formatCode="&quot;R$&quot;\ #,##0;\-&quot;R$&quot;\ #,##0"/>
    </dxf>
    <dxf>
      <numFmt numFmtId="164" formatCode="&quot;R$&quot;\ #,##0;\-&quot;R$&quot;\ #,##0"/>
    </dxf>
    <dxf>
      <numFmt numFmtId="164" formatCode="&quot;R$&quot;\ #,##0;\-&quot;R$&quot;\ #,##0"/>
    </dxf>
    <dxf>
      <font>
        <name val="Arial"/>
      </font>
    </dxf>
    <dxf>
      <font>
        <name val="Arial"/>
      </font>
    </dxf>
    <dxf>
      <font>
        <name val="Arial"/>
      </font>
    </dxf>
    <dxf>
      <font>
        <name val="Arial"/>
      </font>
    </dxf>
    <dxf>
      <font>
        <name val="Arial"/>
      </font>
    </dxf>
    <dxf>
      <font>
        <name val="Arial"/>
      </font>
    </dxf>
    <dxf>
      <font>
        <color rgb="FF000000"/>
      </font>
    </dxf>
    <dxf>
      <font>
        <color rgb="FF000000"/>
      </font>
    </dxf>
    <dxf>
      <font>
        <color rgb="FF000000"/>
      </font>
    </dxf>
    <dxf>
      <font>
        <color rgb="FF000000"/>
      </font>
    </dxf>
    <dxf>
      <font>
        <color rgb="FF000000"/>
      </font>
    </dxf>
    <dxf>
      <font>
        <color rgb="FF000000"/>
      </font>
    </dxf>
    <dxf>
      <fill>
        <patternFill patternType="solid">
          <fgColor indexed="64"/>
          <bgColor rgb="FF002060"/>
        </patternFill>
      </fill>
    </dxf>
    <dxf>
      <fill>
        <patternFill patternType="solid">
          <fgColor indexed="64"/>
          <bgColor rgb="FF002060"/>
        </patternFill>
      </fill>
    </dxf>
    <dxf>
      <font>
        <color rgb="FFFFFFFF"/>
      </font>
    </dxf>
    <dxf>
      <font>
        <color rgb="FFFFFFFF"/>
      </font>
    </dxf>
    <dxf>
      <alignment vertical="center"/>
    </dxf>
    <dxf>
      <alignment vertical="center"/>
    </dxf>
    <dxf>
      <alignment vertical="center"/>
    </dxf>
    <dxf>
      <alignment vertical="center"/>
    </dxf>
    <dxf>
      <alignment vertical="center"/>
    </dxf>
    <dxf>
      <alignment vertical="center"/>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ill>
        <patternFill patternType="solid">
          <fgColor indexed="64"/>
          <bgColor rgb="FF002060"/>
        </patternFill>
      </fill>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ill>
        <patternFill>
          <bgColor theme="4" tint="0.79998168889431442"/>
        </patternFill>
      </fill>
    </dxf>
    <dxf>
      <font>
        <b/>
        <i val="0"/>
        <color theme="4" tint="-0.499984740745262"/>
      </font>
      <border>
        <top style="double">
          <color theme="4"/>
        </top>
      </border>
    </dxf>
    <dxf>
      <font>
        <b/>
        <i val="0"/>
        <color theme="3"/>
      </font>
    </dxf>
    <dxf>
      <font>
        <color theme="3"/>
      </font>
      <border>
        <bottom style="thin">
          <color theme="0" tint="-0.24994659260841701"/>
        </bottom>
      </border>
    </dxf>
    <dxf>
      <font>
        <b/>
        <color theme="6" tint="-0.249977111117893"/>
      </font>
      <fill>
        <patternFill patternType="solid">
          <fgColor theme="6" tint="0.59999389629810485"/>
          <bgColor theme="6" tint="0.59999389629810485"/>
        </patternFill>
      </fill>
    </dxf>
    <dxf>
      <fill>
        <patternFill>
          <bgColor theme="4" tint="0.79998168889431442"/>
        </patternFill>
      </fill>
    </dxf>
    <dxf>
      <font>
        <b/>
        <i val="0"/>
        <color theme="4"/>
      </font>
      <fill>
        <patternFill patternType="none">
          <bgColor auto="1"/>
        </patternFill>
      </fill>
      <border>
        <left style="thin">
          <color theme="4"/>
        </left>
        <right style="thin">
          <color theme="4"/>
        </right>
        <top style="thin">
          <color theme="4"/>
        </top>
        <bottom style="thin">
          <color theme="4"/>
        </bottom>
      </border>
    </dxf>
    <dxf>
      <font>
        <b/>
        <i val="0"/>
        <color theme="3"/>
      </font>
    </dxf>
    <dxf>
      <font>
        <b val="0"/>
        <i val="0"/>
        <color theme="3"/>
      </font>
      <fill>
        <patternFill patternType="none">
          <bgColor auto="1"/>
        </patternFill>
      </fill>
    </dxf>
    <dxf>
      <font>
        <b val="0"/>
        <i/>
        <sz val="10"/>
        <color theme="3"/>
        <name val="Cambria"/>
        <scheme val="major"/>
      </font>
      <border>
        <vertical/>
        <horizontal/>
      </border>
    </dxf>
    <dxf>
      <font>
        <color theme="1"/>
      </font>
      <border>
        <vertical/>
        <horizontal/>
      </border>
    </dxf>
  </dxfs>
  <tableStyles count="3" defaultTableStyle="TableStyleMedium2" defaultPivotStyle="Family Budget PivotTable">
    <tableStyle name="Family Budget" pivot="0" table="0" count="10" xr9:uid="{00000000-0011-0000-FFFF-FFFF00000000}">
      <tableStyleElement type="wholeTable" dxfId="201"/>
      <tableStyleElement type="headerRow" dxfId="200"/>
    </tableStyle>
    <tableStyle name="Family Budget PivotTable" table="0" count="5" xr9:uid="{00000000-0011-0000-FFFF-FFFF01000000}">
      <tableStyleElement type="wholeTable" dxfId="199"/>
      <tableStyleElement type="headerRow" dxfId="198"/>
      <tableStyleElement type="totalRow" dxfId="197"/>
      <tableStyleElement type="firstRowStripe" dxfId="196"/>
      <tableStyleElement type="pageFieldLabels" dxfId="195"/>
    </tableStyle>
    <tableStyle name="Family Budget Table Style" pivot="0" count="4" xr9:uid="{00000000-0011-0000-FFFF-FFFF02000000}">
      <tableStyleElement type="wholeTable" dxfId="194"/>
      <tableStyleElement type="headerRow" dxfId="193"/>
      <tableStyleElement type="totalRow" dxfId="192"/>
      <tableStyleElement type="firstRowStripe" dxfId="191"/>
    </tableStyle>
  </tableStyles>
  <colors>
    <mruColors>
      <color rgb="FFFF5100"/>
      <color rgb="FF170166"/>
    </mruColors>
  </colors>
  <extLst>
    <ext xmlns:x14="http://schemas.microsoft.com/office/spreadsheetml/2009/9/main" uri="{46F421CA-312F-682f-3DD2-61675219B42D}">
      <x14:dxfs count="8">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6" tint="0.79998168889431442"/>
              <bgColor theme="6"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6" tint="0.59999389629810485"/>
              <bgColor theme="4" tint="0.79998168889431442"/>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Family Budget">
        <x14:slicerStyle name="Family Budget">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1"/>
    </mc:Choice>
    <mc:Fallback>
      <c:style val="1"/>
    </mc:Fallback>
  </mc:AlternateContent>
  <c:pivotSource>
    <c:name>[Orçamento mensal familiar_2.xlsx]Dados adicionais!ResumoDoOrçamento</c:name>
    <c:fmtId val="2"/>
  </c:pivotSource>
  <c:chart>
    <c:autoTitleDeleted val="1"/>
    <c:pivotFmts>
      <c:pivotFmt>
        <c:idx val="0"/>
      </c:pivotFmt>
      <c:pivotFmt>
        <c:idx val="1"/>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3"/>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4"/>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5"/>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6"/>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7"/>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8"/>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9"/>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10"/>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11"/>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12"/>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13"/>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
        <c:idx val="14"/>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pivotFmt>
    </c:pivotFmts>
    <c:plotArea>
      <c:layout>
        <c:manualLayout>
          <c:layoutTarget val="inner"/>
          <c:xMode val="edge"/>
          <c:yMode val="edge"/>
          <c:x val="4.9221583995235109E-2"/>
          <c:y val="7.0175496914887892E-2"/>
          <c:w val="0.92368750719900405"/>
          <c:h val="0.88267629017762439"/>
        </c:manualLayout>
      </c:layout>
      <c:ofPieChart>
        <c:ofPieType val="pie"/>
        <c:varyColors val="1"/>
        <c:ser>
          <c:idx val="0"/>
          <c:order val="0"/>
          <c:tx>
            <c:strRef>
              <c:f>'Dados adicionais'!$C$2</c:f>
              <c:strCache>
                <c:ptCount val="1"/>
                <c:pt idx="0">
                  <c:v>Total</c:v>
                </c:pt>
              </c:strCache>
            </c:strRef>
          </c:tx>
          <c:spPr>
            <a:effectLst/>
          </c:spPr>
          <c:dPt>
            <c:idx val="0"/>
            <c:bubble3D val="0"/>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extLst>
              <c:ext xmlns:c16="http://schemas.microsoft.com/office/drawing/2014/chart" uri="{C3380CC4-5D6E-409C-BE32-E72D297353CC}">
                <c16:uniqueId val="{00000001-E062-4C85-BCC7-08670F356E41}"/>
              </c:ext>
            </c:extLst>
          </c:dPt>
          <c:dPt>
            <c:idx val="1"/>
            <c:bubble3D val="0"/>
            <c:spPr>
              <a:gradFill rotWithShape="1">
                <a:gsLst>
                  <a:gs pos="0">
                    <a:schemeClr val="dk1">
                      <a:tint val="55000"/>
                      <a:tint val="100000"/>
                      <a:shade val="100000"/>
                      <a:satMod val="130000"/>
                    </a:schemeClr>
                  </a:gs>
                  <a:gs pos="100000">
                    <a:schemeClr val="dk1">
                      <a:tint val="55000"/>
                      <a:tint val="50000"/>
                      <a:shade val="100000"/>
                      <a:satMod val="350000"/>
                    </a:schemeClr>
                  </a:gs>
                </a:gsLst>
                <a:lin ang="16200000" scaled="0"/>
              </a:gradFill>
              <a:ln>
                <a:noFill/>
              </a:ln>
              <a:effectLst/>
            </c:spPr>
            <c:extLst>
              <c:ext xmlns:c16="http://schemas.microsoft.com/office/drawing/2014/chart" uri="{C3380CC4-5D6E-409C-BE32-E72D297353CC}">
                <c16:uniqueId val="{00000003-E062-4C85-BCC7-08670F356E41}"/>
              </c:ext>
            </c:extLst>
          </c:dPt>
          <c:dPt>
            <c:idx val="2"/>
            <c:bubble3D val="0"/>
            <c:spPr>
              <a:gradFill rotWithShape="1">
                <a:gsLst>
                  <a:gs pos="0">
                    <a:schemeClr val="dk1">
                      <a:tint val="75000"/>
                      <a:tint val="100000"/>
                      <a:shade val="100000"/>
                      <a:satMod val="130000"/>
                    </a:schemeClr>
                  </a:gs>
                  <a:gs pos="100000">
                    <a:schemeClr val="dk1">
                      <a:tint val="75000"/>
                      <a:tint val="50000"/>
                      <a:shade val="100000"/>
                      <a:satMod val="350000"/>
                    </a:schemeClr>
                  </a:gs>
                </a:gsLst>
                <a:lin ang="16200000" scaled="0"/>
              </a:gradFill>
              <a:ln>
                <a:noFill/>
              </a:ln>
              <a:effectLst/>
            </c:spPr>
            <c:extLst>
              <c:ext xmlns:c16="http://schemas.microsoft.com/office/drawing/2014/chart" uri="{C3380CC4-5D6E-409C-BE32-E72D297353CC}">
                <c16:uniqueId val="{00000005-E062-4C85-BCC7-08670F356E41}"/>
              </c:ext>
            </c:extLst>
          </c:dPt>
          <c:dPt>
            <c:idx val="3"/>
            <c:bubble3D val="0"/>
            <c:spPr>
              <a:gradFill rotWithShape="1">
                <a:gsLst>
                  <a:gs pos="0">
                    <a:schemeClr val="dk1">
                      <a:tint val="98500"/>
                      <a:tint val="100000"/>
                      <a:shade val="100000"/>
                      <a:satMod val="130000"/>
                    </a:schemeClr>
                  </a:gs>
                  <a:gs pos="100000">
                    <a:schemeClr val="dk1">
                      <a:tint val="98500"/>
                      <a:tint val="50000"/>
                      <a:shade val="100000"/>
                      <a:satMod val="350000"/>
                    </a:schemeClr>
                  </a:gs>
                </a:gsLst>
                <a:lin ang="16200000" scaled="0"/>
              </a:gradFill>
              <a:ln>
                <a:noFill/>
              </a:ln>
              <a:effectLst/>
            </c:spPr>
            <c:extLst>
              <c:ext xmlns:c16="http://schemas.microsoft.com/office/drawing/2014/chart" uri="{C3380CC4-5D6E-409C-BE32-E72D297353CC}">
                <c16:uniqueId val="{00000007-E062-4C85-BCC7-08670F356E41}"/>
              </c:ext>
            </c:extLst>
          </c:dPt>
          <c:dPt>
            <c:idx val="4"/>
            <c:bubble3D val="0"/>
            <c:spPr>
              <a:gradFill rotWithShape="1">
                <a:gsLst>
                  <a:gs pos="0">
                    <a:schemeClr val="dk1">
                      <a:tint val="30000"/>
                      <a:tint val="100000"/>
                      <a:shade val="100000"/>
                      <a:satMod val="130000"/>
                    </a:schemeClr>
                  </a:gs>
                  <a:gs pos="100000">
                    <a:schemeClr val="dk1">
                      <a:tint val="30000"/>
                      <a:tint val="50000"/>
                      <a:shade val="100000"/>
                      <a:satMod val="350000"/>
                    </a:schemeClr>
                  </a:gs>
                </a:gsLst>
                <a:lin ang="16200000" scaled="0"/>
              </a:gradFill>
              <a:ln>
                <a:noFill/>
              </a:ln>
              <a:effectLst/>
            </c:spPr>
            <c:extLst>
              <c:ext xmlns:c16="http://schemas.microsoft.com/office/drawing/2014/chart" uri="{C3380CC4-5D6E-409C-BE32-E72D297353CC}">
                <c16:uniqueId val="{00000009-E062-4C85-BCC7-08670F356E41}"/>
              </c:ext>
            </c:extLst>
          </c:dPt>
          <c:dPt>
            <c:idx val="5"/>
            <c:bubble3D val="0"/>
            <c:spPr>
              <a:gradFill rotWithShape="1">
                <a:gsLst>
                  <a:gs pos="0">
                    <a:schemeClr val="dk1">
                      <a:tint val="60000"/>
                      <a:tint val="100000"/>
                      <a:shade val="100000"/>
                      <a:satMod val="130000"/>
                    </a:schemeClr>
                  </a:gs>
                  <a:gs pos="100000">
                    <a:schemeClr val="dk1">
                      <a:tint val="60000"/>
                      <a:tint val="50000"/>
                      <a:shade val="100000"/>
                      <a:satMod val="350000"/>
                    </a:schemeClr>
                  </a:gs>
                </a:gsLst>
                <a:lin ang="16200000" scaled="0"/>
              </a:gradFill>
              <a:ln>
                <a:noFill/>
              </a:ln>
              <a:effectLst/>
            </c:spPr>
            <c:extLst>
              <c:ext xmlns:c16="http://schemas.microsoft.com/office/drawing/2014/chart" uri="{C3380CC4-5D6E-409C-BE32-E72D297353CC}">
                <c16:uniqueId val="{0000000B-E062-4C85-BCC7-08670F356E41}"/>
              </c:ext>
            </c:extLst>
          </c:dPt>
          <c:dPt>
            <c:idx val="6"/>
            <c:bubble3D val="0"/>
            <c:spPr>
              <a:gradFill rotWithShape="1">
                <a:gsLst>
                  <a:gs pos="0">
                    <a:schemeClr val="dk1">
                      <a:tint val="80000"/>
                      <a:tint val="100000"/>
                      <a:shade val="100000"/>
                      <a:satMod val="130000"/>
                    </a:schemeClr>
                  </a:gs>
                  <a:gs pos="100000">
                    <a:schemeClr val="dk1">
                      <a:tint val="80000"/>
                      <a:tint val="50000"/>
                      <a:shade val="100000"/>
                      <a:satMod val="350000"/>
                    </a:schemeClr>
                  </a:gs>
                </a:gsLst>
                <a:lin ang="16200000" scaled="0"/>
              </a:gradFill>
              <a:ln>
                <a:noFill/>
              </a:ln>
              <a:effectLst/>
            </c:spPr>
            <c:extLst>
              <c:ext xmlns:c16="http://schemas.microsoft.com/office/drawing/2014/chart" uri="{C3380CC4-5D6E-409C-BE32-E72D297353CC}">
                <c16:uniqueId val="{0000000D-E062-4C85-BCC7-08670F356E41}"/>
              </c:ext>
            </c:extLst>
          </c:dPt>
          <c:dPt>
            <c:idx val="7"/>
            <c:bubble3D val="0"/>
            <c:spPr>
              <a:gradFill rotWithShape="1">
                <a:gsLst>
                  <a:gs pos="0">
                    <a:schemeClr val="dk1">
                      <a:tint val="88500"/>
                      <a:tint val="100000"/>
                      <a:shade val="100000"/>
                      <a:satMod val="130000"/>
                    </a:schemeClr>
                  </a:gs>
                  <a:gs pos="100000">
                    <a:schemeClr val="dk1">
                      <a:tint val="88500"/>
                      <a:tint val="50000"/>
                      <a:shade val="100000"/>
                      <a:satMod val="350000"/>
                    </a:schemeClr>
                  </a:gs>
                </a:gsLst>
                <a:lin ang="16200000" scaled="0"/>
              </a:gradFill>
              <a:ln>
                <a:noFill/>
              </a:ln>
              <a:effectLst/>
            </c:spPr>
            <c:extLst>
              <c:ext xmlns:c16="http://schemas.microsoft.com/office/drawing/2014/chart" uri="{C3380CC4-5D6E-409C-BE32-E72D297353CC}">
                <c16:uniqueId val="{0000000F-E062-4C85-BCC7-08670F356E41}"/>
              </c:ext>
            </c:extLst>
          </c:dPt>
          <c:dPt>
            <c:idx val="8"/>
            <c:bubble3D val="0"/>
            <c:spPr>
              <a:gradFill rotWithShape="1">
                <a:gsLst>
                  <a:gs pos="0">
                    <a:schemeClr val="dk1">
                      <a:tint val="55000"/>
                      <a:tint val="100000"/>
                      <a:shade val="100000"/>
                      <a:satMod val="130000"/>
                    </a:schemeClr>
                  </a:gs>
                  <a:gs pos="100000">
                    <a:schemeClr val="dk1">
                      <a:tint val="55000"/>
                      <a:tint val="50000"/>
                      <a:shade val="100000"/>
                      <a:satMod val="350000"/>
                    </a:schemeClr>
                  </a:gs>
                </a:gsLst>
                <a:lin ang="16200000" scaled="0"/>
              </a:gradFill>
              <a:ln>
                <a:noFill/>
              </a:ln>
              <a:effectLst/>
            </c:spPr>
            <c:extLst>
              <c:ext xmlns:c16="http://schemas.microsoft.com/office/drawing/2014/chart" uri="{C3380CC4-5D6E-409C-BE32-E72D297353CC}">
                <c16:uniqueId val="{00000011-E062-4C85-BCC7-08670F356E41}"/>
              </c:ext>
            </c:extLst>
          </c:dPt>
          <c:dPt>
            <c:idx val="9"/>
            <c:bubble3D val="0"/>
            <c:spPr>
              <a:gradFill rotWithShape="1">
                <a:gsLst>
                  <a:gs pos="0">
                    <a:schemeClr val="dk1">
                      <a:tint val="75000"/>
                      <a:tint val="100000"/>
                      <a:shade val="100000"/>
                      <a:satMod val="130000"/>
                    </a:schemeClr>
                  </a:gs>
                  <a:gs pos="100000">
                    <a:schemeClr val="dk1">
                      <a:tint val="75000"/>
                      <a:tint val="50000"/>
                      <a:shade val="100000"/>
                      <a:satMod val="350000"/>
                    </a:schemeClr>
                  </a:gs>
                </a:gsLst>
                <a:lin ang="16200000" scaled="0"/>
              </a:gradFill>
              <a:ln>
                <a:noFill/>
              </a:ln>
              <a:effectLst/>
            </c:spPr>
            <c:extLst>
              <c:ext xmlns:c16="http://schemas.microsoft.com/office/drawing/2014/chart" uri="{C3380CC4-5D6E-409C-BE32-E72D297353CC}">
                <c16:uniqueId val="{00000013-E062-4C85-BCC7-08670F356E41}"/>
              </c:ext>
            </c:extLst>
          </c:dPt>
          <c:dPt>
            <c:idx val="10"/>
            <c:bubble3D val="0"/>
            <c:spPr>
              <a:gradFill rotWithShape="1">
                <a:gsLst>
                  <a:gs pos="0">
                    <a:schemeClr val="dk1">
                      <a:tint val="98500"/>
                      <a:tint val="100000"/>
                      <a:shade val="100000"/>
                      <a:satMod val="130000"/>
                    </a:schemeClr>
                  </a:gs>
                  <a:gs pos="100000">
                    <a:schemeClr val="dk1">
                      <a:tint val="98500"/>
                      <a:tint val="50000"/>
                      <a:shade val="100000"/>
                      <a:satMod val="350000"/>
                    </a:schemeClr>
                  </a:gs>
                </a:gsLst>
                <a:lin ang="16200000" scaled="0"/>
              </a:gradFill>
              <a:ln>
                <a:noFill/>
              </a:ln>
              <a:effectLst/>
            </c:spPr>
            <c:extLst>
              <c:ext xmlns:c16="http://schemas.microsoft.com/office/drawing/2014/chart" uri="{C3380CC4-5D6E-409C-BE32-E72D297353CC}">
                <c16:uniqueId val="{00000015-E062-4C85-BCC7-08670F356E41}"/>
              </c:ext>
            </c:extLst>
          </c:dPt>
          <c:dPt>
            <c:idx val="11"/>
            <c:bubble3D val="0"/>
            <c:spPr>
              <a:gradFill rotWithShape="1">
                <a:gsLst>
                  <a:gs pos="0">
                    <a:schemeClr val="dk1">
                      <a:tint val="30000"/>
                      <a:tint val="100000"/>
                      <a:shade val="100000"/>
                      <a:satMod val="130000"/>
                    </a:schemeClr>
                  </a:gs>
                  <a:gs pos="100000">
                    <a:schemeClr val="dk1">
                      <a:tint val="30000"/>
                      <a:tint val="50000"/>
                      <a:shade val="100000"/>
                      <a:satMod val="350000"/>
                    </a:schemeClr>
                  </a:gs>
                </a:gsLst>
                <a:lin ang="16200000" scaled="0"/>
              </a:gradFill>
              <a:ln>
                <a:noFill/>
              </a:ln>
              <a:effectLst/>
            </c:spPr>
            <c:extLst>
              <c:ext xmlns:c16="http://schemas.microsoft.com/office/drawing/2014/chart" uri="{C3380CC4-5D6E-409C-BE32-E72D297353CC}">
                <c16:uniqueId val="{00000017-E062-4C85-BCC7-08670F356E41}"/>
              </c:ext>
            </c:extLst>
          </c:dPt>
          <c:dPt>
            <c:idx val="12"/>
            <c:bubble3D val="0"/>
            <c:spPr>
              <a:gradFill rotWithShape="1">
                <a:gsLst>
                  <a:gs pos="0">
                    <a:schemeClr val="dk1">
                      <a:tint val="60000"/>
                      <a:tint val="100000"/>
                      <a:shade val="100000"/>
                      <a:satMod val="130000"/>
                    </a:schemeClr>
                  </a:gs>
                  <a:gs pos="100000">
                    <a:schemeClr val="dk1">
                      <a:tint val="60000"/>
                      <a:tint val="50000"/>
                      <a:shade val="100000"/>
                      <a:satMod val="350000"/>
                    </a:schemeClr>
                  </a:gs>
                </a:gsLst>
                <a:lin ang="16200000" scaled="0"/>
              </a:gradFill>
              <a:ln>
                <a:noFill/>
              </a:ln>
              <a:effectLst/>
            </c:spPr>
            <c:extLst>
              <c:ext xmlns:c16="http://schemas.microsoft.com/office/drawing/2014/chart" uri="{C3380CC4-5D6E-409C-BE32-E72D297353CC}">
                <c16:uniqueId val="{00000019-E062-4C85-BCC7-08670F356E41}"/>
              </c:ext>
            </c:extLst>
          </c:dPt>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en-US"/>
              </a:p>
            </c:txPr>
            <c:dLblPos val="bestFit"/>
            <c:showLegendKey val="0"/>
            <c:showVal val="0"/>
            <c:showCatName val="1"/>
            <c:showSerName val="0"/>
            <c:showPercent val="1"/>
            <c:showBubbleSize val="0"/>
            <c:showLeaderLines val="1"/>
            <c:leaderLines>
              <c:spPr>
                <a:ln w="9525" cap="flat" cmpd="sng" algn="ctr">
                  <a:solidFill>
                    <a:schemeClr val="tx1">
                      <a:shade val="95000"/>
                      <a:satMod val="105000"/>
                    </a:schemeClr>
                  </a:solidFill>
                  <a:prstDash val="solid"/>
                  <a:round/>
                </a:ln>
                <a:effectLst/>
              </c:spPr>
            </c:leaderLines>
            <c:extLst>
              <c:ext xmlns:c15="http://schemas.microsoft.com/office/drawing/2012/chart" uri="{CE6537A1-D6FC-4f65-9D91-7224C49458BB}"/>
            </c:extLst>
          </c:dLbls>
          <c:cat>
            <c:strRef>
              <c:f>'Dados adicionais'!$B$3:$B$15</c:f>
              <c:strCache>
                <c:ptCount val="12"/>
                <c:pt idx="0">
                  <c:v>Filhos</c:v>
                </c:pt>
                <c:pt idx="1">
                  <c:v>Entretenimento</c:v>
                </c:pt>
                <c:pt idx="2">
                  <c:v>Alimentação</c:v>
                </c:pt>
                <c:pt idx="3">
                  <c:v>Presentes e instituição de caridade</c:v>
                </c:pt>
                <c:pt idx="4">
                  <c:v>Moradia</c:v>
                </c:pt>
                <c:pt idx="5">
                  <c:v>Seguro</c:v>
                </c:pt>
                <c:pt idx="6">
                  <c:v>Empréstimos</c:v>
                </c:pt>
                <c:pt idx="7">
                  <c:v>Cuidados pessoais</c:v>
                </c:pt>
                <c:pt idx="8">
                  <c:v>Animais de estimação</c:v>
                </c:pt>
                <c:pt idx="9">
                  <c:v>Poupanças ou investimentos</c:v>
                </c:pt>
                <c:pt idx="10">
                  <c:v>Impostos</c:v>
                </c:pt>
                <c:pt idx="11">
                  <c:v>Transporte</c:v>
                </c:pt>
              </c:strCache>
            </c:strRef>
          </c:cat>
          <c:val>
            <c:numRef>
              <c:f>'Dados adicionais'!$C$3:$C$15</c:f>
              <c:numCache>
                <c:formatCode>"R$"\ #,##0;\-"R$"\ #,##0</c:formatCode>
                <c:ptCount val="12"/>
                <c:pt idx="0">
                  <c:v>140</c:v>
                </c:pt>
                <c:pt idx="1">
                  <c:v>358</c:v>
                </c:pt>
                <c:pt idx="2">
                  <c:v>1320</c:v>
                </c:pt>
                <c:pt idx="3">
                  <c:v>125</c:v>
                </c:pt>
                <c:pt idx="4">
                  <c:v>2702</c:v>
                </c:pt>
                <c:pt idx="5">
                  <c:v>900</c:v>
                </c:pt>
                <c:pt idx="6">
                  <c:v>200</c:v>
                </c:pt>
                <c:pt idx="7">
                  <c:v>140</c:v>
                </c:pt>
                <c:pt idx="8">
                  <c:v>100</c:v>
                </c:pt>
                <c:pt idx="9">
                  <c:v>200</c:v>
                </c:pt>
                <c:pt idx="10">
                  <c:v>300</c:v>
                </c:pt>
                <c:pt idx="11">
                  <c:v>1375</c:v>
                </c:pt>
              </c:numCache>
            </c:numRef>
          </c:val>
          <c:extLst>
            <c:ext xmlns:c16="http://schemas.microsoft.com/office/drawing/2014/chart" uri="{C3380CC4-5D6E-409C-BE32-E72D297353CC}">
              <c16:uniqueId val="{00000001-3B32-4513-A8DD-A1B76E9BB4A9}"/>
            </c:ext>
          </c:extLst>
        </c:ser>
        <c:dLbls>
          <c:dLblPos val="outEnd"/>
          <c:showLegendKey val="0"/>
          <c:showVal val="0"/>
          <c:showCatName val="1"/>
          <c:showSerName val="0"/>
          <c:showPercent val="1"/>
          <c:showBubbleSize val="0"/>
          <c:showLeaderLines val="1"/>
        </c:dLbls>
        <c:gapWidth val="100"/>
        <c:splitType val="percent"/>
        <c:splitPos val="4"/>
        <c:secondPieSize val="75"/>
        <c:serLines>
          <c:spPr>
            <a:ln w="9525" cap="flat" cmpd="sng" algn="ctr">
              <a:gradFill flip="none" rotWithShape="1">
                <a:gsLst>
                  <a:gs pos="0">
                    <a:schemeClr val="accent1">
                      <a:tint val="66000"/>
                      <a:satMod val="160000"/>
                    </a:schemeClr>
                  </a:gs>
                  <a:gs pos="50000">
                    <a:schemeClr val="accent1">
                      <a:lumMod val="75000"/>
                    </a:schemeClr>
                  </a:gs>
                  <a:gs pos="100000">
                    <a:schemeClr val="accent1">
                      <a:lumMod val="50000"/>
                    </a:schemeClr>
                  </a:gs>
                </a:gsLst>
                <a:path path="rect">
                  <a:fillToRect l="100000" t="100000"/>
                </a:path>
                <a:tileRect r="-100000" b="-100000"/>
              </a:gradFill>
              <a:prstDash val="solid"/>
              <a:round/>
            </a:ln>
            <a:effectLst/>
          </c:spPr>
        </c:serLines>
      </c:ofPieChart>
      <c:spPr>
        <a:noFill/>
        <a:ln>
          <a:noFill/>
        </a:ln>
        <a:effectLst/>
      </c:spPr>
    </c:plotArea>
    <c:plotVisOnly val="1"/>
    <c:dispBlanksAs val="gap"/>
    <c:showDLblsOverMax val="0"/>
  </c:chart>
  <c:spPr>
    <a:noFill/>
    <a:ln w="9525" cap="flat" cmpd="sng" algn="ctr">
      <a:noFill/>
      <a:prstDash val="solid"/>
      <a:round/>
    </a:ln>
    <a:effectLst/>
  </c:spPr>
  <c:txPr>
    <a:bodyPr/>
    <a:lstStyle/>
    <a:p>
      <a:pPr>
        <a:defRPr/>
      </a:pPr>
      <a:endParaRPr lang="en-US"/>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Data val="1"/>
        <c14:dropZoneSeries val="1"/>
      </c14:pivotOptions>
    </c:ext>
  </c:extLst>
</c:chartSpace>
</file>

<file path=xl/charts/colors1.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style1.xml><?xml version="1.0" encoding="utf-8"?>
<cs:chartStyle xmlns:cs="http://schemas.microsoft.com/office/drawing/2012/chartStyle" xmlns:a="http://schemas.openxmlformats.org/drawingml/2006/main" id="119">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3">
      <cs:styleClr val="auto"/>
    </cs:fillRef>
    <cs:effectRef idx="2">
      <a:schemeClr val="dk1"/>
    </cs:effectRef>
    <cs:fontRef idx="minor">
      <a:schemeClr val="tx1"/>
    </cs:fontRef>
  </cs:dataPoint>
  <cs:dataPoint3D>
    <cs:lnRef idx="0"/>
    <cs:fillRef idx="1">
      <cs:styleClr val="auto"/>
    </cs:fillRef>
    <cs:effectRef idx="2">
      <a:schemeClr val="dk1"/>
    </cs:effectRef>
    <cs:fontRef idx="minor">
      <a:schemeClr val="tx1"/>
    </cs:fontRef>
  </cs:dataPoint3D>
  <cs:dataPointLine>
    <cs:lnRef idx="1">
      <cs:styleClr val="auto"/>
    </cs:lnRef>
    <cs:lineWidthScale>5</cs:lineWidthScale>
    <cs:fillRef idx="0"/>
    <cs:effectRef idx="0"/>
    <cs:fontRef idx="minor">
      <a:schemeClr val="tx1"/>
    </cs:fontRef>
    <cs:spPr>
      <a:ln cap="rnd">
        <a:round/>
      </a:ln>
    </cs:spPr>
  </cs:dataPointLine>
  <cs:dataPointMarker>
    <cs:lnRef idx="1">
      <cs:styleClr val="auto"/>
    </cs:lnRef>
    <cs:fillRef idx="3">
      <cs:styleClr val="auto"/>
    </cs:fillRef>
    <cs:effectRef idx="2">
      <a:schemeClr val="dk1"/>
    </cs:effectRef>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0"/>
    <cs:fillRef idx="3" mods="ignoreCSTransforms">
      <cs:styleClr val="0">
        <a:shade val="25000"/>
      </cs:styleClr>
    </cs:fillRef>
    <cs:effectRef idx="2">
      <a:schemeClr val="dk1"/>
    </cs:effectRef>
    <cs:fontRef idx="minor">
      <a:schemeClr val="tx1"/>
    </cs:fontRef>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0"/>
    <cs:fillRef idx="3" mods="ignoreCSTransforms">
      <cs:styleClr val="0">
        <a:tint val="25000"/>
      </cs:styleClr>
    </cs:fillRef>
    <cs:effectRef idx="2">
      <a:schemeClr val="dk1"/>
    </cs:effectRef>
    <cs:fontRef idx="minor">
      <a:schemeClr val="tx1"/>
    </cs:fontRef>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hyperlink" Target="#'Despesas mensais'!A1"/></Relationships>
</file>

<file path=xl/drawings/_rels/drawing2.xml.rels><?xml version="1.0" encoding="UTF-8" standalone="yes"?>
<Relationships xmlns="http://schemas.openxmlformats.org/package/2006/relationships"><Relationship Id="rId1" Type="http://schemas.openxmlformats.org/officeDocument/2006/relationships/hyperlink" Target="#'Relat&#243;rio de or&#231;amento mensal'!A1"/></Relationships>
</file>

<file path=xl/drawings/drawing1.xml><?xml version="1.0" encoding="utf-8"?>
<xdr:wsDr xmlns:xdr="http://schemas.openxmlformats.org/drawingml/2006/spreadsheetDrawing" xmlns:a="http://schemas.openxmlformats.org/drawingml/2006/main">
  <xdr:twoCellAnchor editAs="oneCell">
    <xdr:from>
      <xdr:col>5</xdr:col>
      <xdr:colOff>318723</xdr:colOff>
      <xdr:row>0</xdr:row>
      <xdr:rowOff>244559</xdr:rowOff>
    </xdr:from>
    <xdr:to>
      <xdr:col>7</xdr:col>
      <xdr:colOff>168778</xdr:colOff>
      <xdr:row>0</xdr:row>
      <xdr:rowOff>518879</xdr:rowOff>
    </xdr:to>
    <xdr:sp macro="" textlink="">
      <xdr:nvSpPr>
        <xdr:cNvPr id="17" name="Insira as despesas" descr="Botão de navegação para a planilha Despesas Mensais.">
          <a:hlinkClick xmlns:r="http://schemas.openxmlformats.org/officeDocument/2006/relationships" r:id="rId1" tooltip="Selecione para navegar até a planilha Despesas Mensais."/>
          <a:extLst>
            <a:ext uri="{FF2B5EF4-FFF2-40B4-BE49-F238E27FC236}">
              <a16:creationId xmlns:a16="http://schemas.microsoft.com/office/drawing/2014/main" id="{00000000-0008-0000-0000-000003000000}"/>
            </a:ext>
          </a:extLst>
        </xdr:cNvPr>
        <xdr:cNvSpPr/>
      </xdr:nvSpPr>
      <xdr:spPr>
        <a:xfrm>
          <a:off x="5347923" y="244559"/>
          <a:ext cx="1478830" cy="274320"/>
        </a:xfrm>
        <a:prstGeom prst="rect">
          <a:avLst/>
        </a:prstGeom>
        <a:solidFill>
          <a:srgbClr val="FF5100"/>
        </a:solidFill>
        <a:ln w="12700">
          <a:solidFill>
            <a:srgbClr val="000000"/>
          </a:solidFill>
          <a:prstDash val="solid"/>
        </a:ln>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rgbClr val="FFFFFF"/>
        </a:fontRef>
      </xdr:style>
      <xdr:txBody>
        <a:bodyPr vertOverflow="clip" horzOverflow="clip" rtlCol="0" anchor="ctr"/>
        <a:lstStyle/>
        <a:p>
          <a:pPr marL="0" indent="0" algn="ctr" rtl="0"/>
          <a:r>
            <a:rPr lang="pt-br" sz="1100" b="1">
              <a:solidFill>
                <a:schemeClr val="bg1"/>
              </a:solidFill>
              <a:latin typeface="Franklin Gothic Book" panose="020B0503020102020204" pitchFamily="34" charset="0"/>
              <a:ea typeface="+mn-ea"/>
              <a:cs typeface="+mn-cs"/>
            </a:rPr>
            <a:t>Despesas mensais</a:t>
          </a:r>
        </a:p>
      </xdr:txBody>
    </xdr:sp>
    <xdr:clientData fPrintsWithSheet="0"/>
  </xdr:twoCellAnchor>
  <xdr:twoCellAnchor editAs="oneCell">
    <xdr:from>
      <xdr:col>1</xdr:col>
      <xdr:colOff>0</xdr:colOff>
      <xdr:row>19</xdr:row>
      <xdr:rowOff>0</xdr:rowOff>
    </xdr:from>
    <xdr:to>
      <xdr:col>6</xdr:col>
      <xdr:colOff>77616</xdr:colOff>
      <xdr:row>34</xdr:row>
      <xdr:rowOff>89668</xdr:rowOff>
    </xdr:to>
    <xdr:graphicFrame macro="">
      <xdr:nvGraphicFramePr>
        <xdr:cNvPr id="7" name="VisãoGeralDoOrçamento" descr="Gráfico de pizza mostrando a porcentagem de despesas por categoria.">
          <a:extLst>
            <a:ext uri="{FF2B5EF4-FFF2-40B4-BE49-F238E27FC236}">
              <a16:creationId xmlns:a16="http://schemas.microsoft.com/office/drawing/2014/main" id="{DB60F801-7A49-4A6A-B215-05465414A3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8</xdr:col>
      <xdr:colOff>95247</xdr:colOff>
      <xdr:row>0</xdr:row>
      <xdr:rowOff>10584</xdr:rowOff>
    </xdr:from>
    <xdr:to>
      <xdr:col>8</xdr:col>
      <xdr:colOff>116414</xdr:colOff>
      <xdr:row>32</xdr:row>
      <xdr:rowOff>116417</xdr:rowOff>
    </xdr:to>
    <xdr:cxnSp macro="">
      <xdr:nvCxnSpPr>
        <xdr:cNvPr id="8" name="Divisor de Página" descr="Divisor de Página">
          <a:extLst>
            <a:ext uri="{FF2B5EF4-FFF2-40B4-BE49-F238E27FC236}">
              <a16:creationId xmlns:a16="http://schemas.microsoft.com/office/drawing/2014/main" id="{00000000-0008-0000-0000-000008000000}"/>
            </a:ext>
          </a:extLst>
        </xdr:cNvPr>
        <xdr:cNvCxnSpPr/>
      </xdr:nvCxnSpPr>
      <xdr:spPr>
        <a:xfrm>
          <a:off x="6233580" y="10584"/>
          <a:ext cx="21167" cy="7535333"/>
        </a:xfrm>
        <a:prstGeom prst="line">
          <a:avLst/>
        </a:prstGeom>
        <a:ln w="3175">
          <a:solidFill>
            <a:schemeClr val="bg1">
              <a:lumMod val="75000"/>
            </a:schemeClr>
          </a:solidFill>
        </a:ln>
        <a:effectLst/>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editAs="oneCell">
    <xdr:from>
      <xdr:col>9</xdr:col>
      <xdr:colOff>133349</xdr:colOff>
      <xdr:row>1</xdr:row>
      <xdr:rowOff>76200</xdr:rowOff>
    </xdr:from>
    <xdr:to>
      <xdr:col>14</xdr:col>
      <xdr:colOff>9524</xdr:colOff>
      <xdr:row>6</xdr:row>
      <xdr:rowOff>72075</xdr:rowOff>
    </xdr:to>
    <mc:AlternateContent xmlns:mc="http://schemas.openxmlformats.org/markup-compatibility/2006" xmlns:a14="http://schemas.microsoft.com/office/drawing/2010/main">
      <mc:Choice Requires="a14">
        <xdr:graphicFrame macro="">
          <xdr:nvGraphicFramePr>
            <xdr:cNvPr id="2" name="Categoria">
              <a:extLst>
                <a:ext uri="{FF2B5EF4-FFF2-40B4-BE49-F238E27FC236}">
                  <a16:creationId xmlns:a16="http://schemas.microsoft.com/office/drawing/2014/main" id="{801F6EBF-4CB6-4647-B672-27635E26CB73}"/>
                </a:ext>
              </a:extLst>
            </xdr:cNvPr>
            <xdr:cNvGraphicFramePr/>
          </xdr:nvGraphicFramePr>
          <xdr:xfrm>
            <a:off x="0" y="0"/>
            <a:ext cx="0" cy="0"/>
          </xdr:xfrm>
          <a:graphic>
            <a:graphicData uri="http://schemas.microsoft.com/office/drawing/2010/slicer">
              <sle:slicer xmlns:sle="http://schemas.microsoft.com/office/drawing/2010/slicer" name="Categoria"/>
            </a:graphicData>
          </a:graphic>
        </xdr:graphicFrame>
      </mc:Choice>
      <mc:Fallback xmlns="">
        <xdr:sp macro="" textlink="">
          <xdr:nvSpPr>
            <xdr:cNvPr id="0" name=""/>
            <xdr:cNvSpPr>
              <a:spLocks noTextEdit="1"/>
            </xdr:cNvSpPr>
          </xdr:nvSpPr>
          <xdr:spPr>
            <a:xfrm>
              <a:off x="7372349" y="847725"/>
              <a:ext cx="6562725" cy="1148400"/>
            </a:xfrm>
            <a:prstGeom prst="rect">
              <a:avLst/>
            </a:prstGeom>
            <a:solidFill>
              <a:prstClr val="white"/>
            </a:solidFill>
            <a:ln w="1">
              <a:solidFill>
                <a:prstClr val="green"/>
              </a:solidFill>
            </a:ln>
          </xdr:spPr>
          <xdr:txBody>
            <a:bodyPr vertOverflow="clip" horzOverflow="clip"/>
            <a:lstStyle/>
            <a:p>
              <a:r>
                <a:rPr lang="pt-BR" sz="1100"/>
                <a:t>Esta forma representa uma segmentação de dados. Segmentações de dados têm suporte no Excel 2010 ou versões posteriores.
\Se a forma tiver sido modificada em uma versão anterior do Excel, ou se a pasta de trabalho tiver sido salva no Excel 2003 ou versões anteriores, a segmentação de dados não poderá ser usada.</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506942</xdr:colOff>
      <xdr:row>0</xdr:row>
      <xdr:rowOff>123825</xdr:rowOff>
    </xdr:from>
    <xdr:to>
      <xdr:col>6</xdr:col>
      <xdr:colOff>1724025</xdr:colOff>
      <xdr:row>0</xdr:row>
      <xdr:rowOff>398145</xdr:rowOff>
    </xdr:to>
    <xdr:sp macro="" textlink="">
      <xdr:nvSpPr>
        <xdr:cNvPr id="2" name="Relatório de orçamento" descr="Botão de navegação para a planilha Relatório de Despesas Mensais.">
          <a:hlinkClick xmlns:r="http://schemas.openxmlformats.org/officeDocument/2006/relationships" r:id="rId1" tooltip="Selecione para navegar até a planilha Relatório de Orçamento Mensal."/>
          <a:extLst>
            <a:ext uri="{FF2B5EF4-FFF2-40B4-BE49-F238E27FC236}">
              <a16:creationId xmlns:a16="http://schemas.microsoft.com/office/drawing/2014/main" id="{00000000-0008-0000-0100-000003000000}"/>
            </a:ext>
          </a:extLst>
        </xdr:cNvPr>
        <xdr:cNvSpPr/>
      </xdr:nvSpPr>
      <xdr:spPr>
        <a:xfrm>
          <a:off x="7002992" y="123825"/>
          <a:ext cx="2226733" cy="274320"/>
        </a:xfrm>
        <a:prstGeom prst="rect">
          <a:avLst/>
        </a:prstGeom>
        <a:solidFill>
          <a:srgbClr val="FF5100"/>
        </a:solidFill>
        <a:ln>
          <a:solidFill>
            <a:schemeClr val="accent1">
              <a:lumMod val="60000"/>
              <a:lumOff val="40000"/>
            </a:schemeClr>
          </a:solidFill>
        </a:ln>
        <a:effectLst>
          <a:outerShdw blurRad="12700" algn="tl" rotWithShape="0">
            <a:prstClr val="black">
              <a:alpha val="18000"/>
            </a:prstClr>
          </a:outerShdw>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pt-br" sz="1100" b="1">
              <a:solidFill>
                <a:schemeClr val="bg1"/>
              </a:solidFill>
              <a:latin typeface="Franklin Gothic Book" panose="020B0503020102020204" pitchFamily="34" charset="0"/>
              <a:ea typeface="+mn-ea"/>
              <a:cs typeface="+mn-cs"/>
            </a:rPr>
            <a:t>Relatório de orçamento mensal</a:t>
          </a:r>
        </a:p>
      </xdr:txBody>
    </xdr:sp>
    <xdr:clientData fPrintsWithSheet="0"/>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tf16410230_win322.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uísa Benedito" refreshedDate="44935.4712" createdVersion="5" refreshedVersion="8" minRefreshableVersion="3" recordCount="59" xr:uid="{00000000-000A-0000-FFFF-FFFF04000000}">
  <cacheSource type="worksheet">
    <worksheetSource name="DetalhesDoOrçamento" r:id="rId2"/>
  </cacheSource>
  <cacheFields count="6">
    <cacheField name="Descrição" numFmtId="0">
      <sharedItems count="57">
        <s v="Atividades extracurriculares"/>
        <s v="Médico"/>
        <s v="Material escolar"/>
        <s v="Mensalidade escolar"/>
        <s v="Shows"/>
        <s v="Teatro ao vivo"/>
        <s v="Filmes"/>
        <s v="Música (CDs, downloads, etc.)"/>
        <s v="Eventos esportivos"/>
        <s v="Vídeo/DVD (compra)"/>
        <s v="Locações de vídeo/DVD"/>
        <s v="Jantar fora"/>
        <s v="Supermercado"/>
        <s v="Instituição beneficente 1"/>
        <s v="Instituição beneficente 2"/>
        <s v="Presente 1"/>
        <s v="Presente 2"/>
        <s v="TV a cabo/satélite"/>
        <s v="Eletricidade"/>
        <s v="Gás"/>
        <s v="Serviço de limpeza de casa"/>
        <s v="Manutenção"/>
        <s v="Hipoteca ou aluguel"/>
        <s v="Natural gás"/>
        <s v="Serviço de Internet/online"/>
        <s v="Telefone (celular)"/>
        <s v="Telefone (residencial)"/>
        <s v="Suprimentos"/>
        <s v="Lixeira e remoção desperdício"/>
        <s v="Água e esgoto"/>
        <s v="Saúde"/>
        <s v="Residencial"/>
        <s v="Vida"/>
        <s v="Cartão de crédito 1"/>
        <s v="Cartão de crédito 2"/>
        <s v="Cartão de crédito 3"/>
        <s v="Pessoal"/>
        <s v="Estudante"/>
        <s v="Vestuário"/>
        <s v="Lavagem a seco"/>
        <s v="Cabelo/unhas"/>
        <s v="Academia"/>
        <s v="Alimentação"/>
        <s v="Dia da Beleza"/>
        <s v="Brinquedos"/>
        <s v="Conta de investimentos"/>
        <s v="Conta de aposentadoria"/>
        <s v="Federal"/>
        <s v="Local"/>
        <s v="Estadual"/>
        <s v="Transporte público/táxi"/>
        <s v="Combustível"/>
        <s v="Seguro"/>
        <s v="Licenciamento "/>
        <s v="Taxas de estacionamento"/>
        <s v="Pagamento do veículo"/>
        <s v="Licensing " u="1"/>
      </sharedItems>
    </cacheField>
    <cacheField name="Categoria" numFmtId="0">
      <sharedItems count="12">
        <s v="Filhos"/>
        <s v="Entretenimento"/>
        <s v="Alimentação"/>
        <s v="Presentes e instituição de caridade"/>
        <s v="Moradia"/>
        <s v="Seguro"/>
        <s v="Empréstimos"/>
        <s v="Cuidados pessoais"/>
        <s v="Animais de estimação"/>
        <s v="Poupanças ou investimentos"/>
        <s v="Impostos"/>
        <s v="Transporte"/>
      </sharedItems>
    </cacheField>
    <cacheField name="Custo previsto" numFmtId="164">
      <sharedItems containsString="0" containsBlank="1" containsNumber="1" containsInteger="1" minValue="0" maxValue="1700"/>
    </cacheField>
    <cacheField name="Custo Real" numFmtId="164">
      <sharedItems containsString="0" containsBlank="1" containsNumber="1" containsInteger="1" minValue="20" maxValue="1700"/>
    </cacheField>
    <cacheField name="Diferença" numFmtId="164">
      <sharedItems containsSemiMixedTypes="0" containsString="0" containsNumber="1" containsInteger="1" minValue="-200" maxValue="200"/>
    </cacheField>
    <cacheField name="Visão geral de custo real" numFmtId="164">
      <sharedItems containsSemiMixedTypes="0" containsString="0" containsNumber="1" containsInteger="1" minValue="0" maxValue="1700"/>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9">
  <r>
    <x v="0"/>
    <x v="0"/>
    <n v="40"/>
    <n v="40"/>
    <n v="0"/>
    <n v="40"/>
  </r>
  <r>
    <x v="1"/>
    <x v="0"/>
    <m/>
    <m/>
    <n v="0"/>
    <n v="0"/>
  </r>
  <r>
    <x v="2"/>
    <x v="0"/>
    <m/>
    <m/>
    <n v="0"/>
    <n v="0"/>
  </r>
  <r>
    <x v="3"/>
    <x v="0"/>
    <n v="100"/>
    <n v="100"/>
    <n v="0"/>
    <n v="100"/>
  </r>
  <r>
    <x v="4"/>
    <x v="1"/>
    <n v="50"/>
    <n v="40"/>
    <n v="10"/>
    <n v="40"/>
  </r>
  <r>
    <x v="5"/>
    <x v="1"/>
    <n v="200"/>
    <n v="150"/>
    <n v="50"/>
    <n v="150"/>
  </r>
  <r>
    <x v="6"/>
    <x v="1"/>
    <n v="50"/>
    <n v="28"/>
    <n v="22"/>
    <n v="28"/>
  </r>
  <r>
    <x v="7"/>
    <x v="1"/>
    <n v="50"/>
    <n v="30"/>
    <n v="20"/>
    <n v="30"/>
  </r>
  <r>
    <x v="8"/>
    <x v="1"/>
    <n v="0"/>
    <n v="40"/>
    <n v="-40"/>
    <n v="40"/>
  </r>
  <r>
    <x v="9"/>
    <x v="1"/>
    <n v="20"/>
    <n v="50"/>
    <n v="-30"/>
    <n v="50"/>
  </r>
  <r>
    <x v="10"/>
    <x v="1"/>
    <n v="30"/>
    <n v="20"/>
    <n v="10"/>
    <n v="20"/>
  </r>
  <r>
    <x v="11"/>
    <x v="2"/>
    <n v="1000"/>
    <n v="1200"/>
    <n v="-200"/>
    <n v="1200"/>
  </r>
  <r>
    <x v="12"/>
    <x v="2"/>
    <n v="100"/>
    <n v="120"/>
    <n v="-20"/>
    <n v="120"/>
  </r>
  <r>
    <x v="13"/>
    <x v="3"/>
    <n v="75"/>
    <n v="100"/>
    <n v="-25"/>
    <n v="100"/>
  </r>
  <r>
    <x v="14"/>
    <x v="3"/>
    <n v="25"/>
    <n v="25"/>
    <n v="0"/>
    <n v="25"/>
  </r>
  <r>
    <x v="15"/>
    <x v="3"/>
    <m/>
    <m/>
    <n v="0"/>
    <n v="0"/>
  </r>
  <r>
    <x v="16"/>
    <x v="3"/>
    <m/>
    <m/>
    <n v="0"/>
    <n v="0"/>
  </r>
  <r>
    <x v="17"/>
    <x v="4"/>
    <n v="100"/>
    <n v="100"/>
    <n v="0"/>
    <n v="100"/>
  </r>
  <r>
    <x v="18"/>
    <x v="4"/>
    <n v="45"/>
    <n v="50"/>
    <n v="-5"/>
    <n v="50"/>
  </r>
  <r>
    <x v="19"/>
    <x v="4"/>
    <n v="300"/>
    <n v="400"/>
    <n v="-100"/>
    <n v="400"/>
  </r>
  <r>
    <x v="20"/>
    <x v="4"/>
    <n v="200"/>
    <m/>
    <n v="200"/>
    <n v="0"/>
  </r>
  <r>
    <x v="21"/>
    <x v="4"/>
    <n v="200"/>
    <n v="150"/>
    <n v="50"/>
    <n v="150"/>
  </r>
  <r>
    <x v="22"/>
    <x v="4"/>
    <n v="1700"/>
    <n v="1700"/>
    <n v="0"/>
    <n v="1700"/>
  </r>
  <r>
    <x v="23"/>
    <x v="4"/>
    <m/>
    <m/>
    <n v="0"/>
    <n v="0"/>
  </r>
  <r>
    <x v="24"/>
    <x v="4"/>
    <n v="100"/>
    <n v="100"/>
    <n v="0"/>
    <n v="100"/>
  </r>
  <r>
    <x v="25"/>
    <x v="4"/>
    <n v="60"/>
    <n v="60"/>
    <n v="0"/>
    <n v="60"/>
  </r>
  <r>
    <x v="26"/>
    <x v="4"/>
    <n v="35"/>
    <n v="39"/>
    <n v="-4"/>
    <n v="39"/>
  </r>
  <r>
    <x v="27"/>
    <x v="4"/>
    <n v="40"/>
    <n v="55"/>
    <n v="-15"/>
    <n v="55"/>
  </r>
  <r>
    <x v="28"/>
    <x v="4"/>
    <n v="25"/>
    <n v="22"/>
    <n v="3"/>
    <n v="22"/>
  </r>
  <r>
    <x v="29"/>
    <x v="4"/>
    <n v="25"/>
    <n v="26"/>
    <n v="-1"/>
    <n v="26"/>
  </r>
  <r>
    <x v="30"/>
    <x v="5"/>
    <n v="400"/>
    <n v="400"/>
    <n v="0"/>
    <n v="400"/>
  </r>
  <r>
    <x v="31"/>
    <x v="5"/>
    <n v="400"/>
    <n v="400"/>
    <n v="0"/>
    <n v="400"/>
  </r>
  <r>
    <x v="32"/>
    <x v="5"/>
    <n v="100"/>
    <n v="100"/>
    <n v="0"/>
    <n v="100"/>
  </r>
  <r>
    <x v="33"/>
    <x v="6"/>
    <n v="200"/>
    <n v="200"/>
    <n v="0"/>
    <n v="200"/>
  </r>
  <r>
    <x v="34"/>
    <x v="6"/>
    <m/>
    <m/>
    <n v="0"/>
    <n v="0"/>
  </r>
  <r>
    <x v="35"/>
    <x v="6"/>
    <m/>
    <m/>
    <n v="0"/>
    <n v="0"/>
  </r>
  <r>
    <x v="36"/>
    <x v="6"/>
    <m/>
    <m/>
    <n v="0"/>
    <n v="0"/>
  </r>
  <r>
    <x v="37"/>
    <x v="6"/>
    <m/>
    <m/>
    <n v="0"/>
    <n v="0"/>
  </r>
  <r>
    <x v="38"/>
    <x v="7"/>
    <n v="150"/>
    <n v="140"/>
    <n v="10"/>
    <n v="140"/>
  </r>
  <r>
    <x v="39"/>
    <x v="7"/>
    <m/>
    <m/>
    <n v="0"/>
    <n v="0"/>
  </r>
  <r>
    <x v="40"/>
    <x v="7"/>
    <m/>
    <m/>
    <n v="0"/>
    <n v="0"/>
  </r>
  <r>
    <x v="41"/>
    <x v="7"/>
    <m/>
    <m/>
    <n v="0"/>
    <n v="0"/>
  </r>
  <r>
    <x v="1"/>
    <x v="7"/>
    <m/>
    <m/>
    <n v="0"/>
    <n v="0"/>
  </r>
  <r>
    <x v="42"/>
    <x v="8"/>
    <n v="150"/>
    <n v="75"/>
    <n v="75"/>
    <n v="75"/>
  </r>
  <r>
    <x v="43"/>
    <x v="8"/>
    <n v="20"/>
    <n v="25"/>
    <n v="-5"/>
    <n v="25"/>
  </r>
  <r>
    <x v="1"/>
    <x v="8"/>
    <m/>
    <m/>
    <n v="0"/>
    <n v="0"/>
  </r>
  <r>
    <x v="44"/>
    <x v="8"/>
    <m/>
    <m/>
    <n v="0"/>
    <n v="0"/>
  </r>
  <r>
    <x v="45"/>
    <x v="9"/>
    <n v="200"/>
    <n v="200"/>
    <n v="0"/>
    <n v="200"/>
  </r>
  <r>
    <x v="46"/>
    <x v="9"/>
    <m/>
    <m/>
    <n v="0"/>
    <n v="0"/>
  </r>
  <r>
    <x v="47"/>
    <x v="10"/>
    <n v="300"/>
    <n v="300"/>
    <n v="0"/>
    <n v="300"/>
  </r>
  <r>
    <x v="48"/>
    <x v="10"/>
    <m/>
    <m/>
    <n v="0"/>
    <n v="0"/>
  </r>
  <r>
    <x v="49"/>
    <x v="10"/>
    <m/>
    <m/>
    <n v="0"/>
    <n v="0"/>
  </r>
  <r>
    <x v="50"/>
    <x v="11"/>
    <n v="100"/>
    <n v="150"/>
    <n v="-50"/>
    <n v="150"/>
  </r>
  <r>
    <x v="51"/>
    <x v="11"/>
    <n v="450"/>
    <n v="400"/>
    <n v="50"/>
    <n v="400"/>
  </r>
  <r>
    <x v="52"/>
    <x v="11"/>
    <n v="300"/>
    <n v="300"/>
    <n v="0"/>
    <n v="300"/>
  </r>
  <r>
    <x v="53"/>
    <x v="11"/>
    <n v="25"/>
    <n v="25"/>
    <n v="0"/>
    <n v="25"/>
  </r>
  <r>
    <x v="21"/>
    <x v="11"/>
    <n v="100"/>
    <n v="50"/>
    <n v="50"/>
    <n v="50"/>
  </r>
  <r>
    <x v="54"/>
    <x v="11"/>
    <m/>
    <m/>
    <n v="0"/>
    <n v="0"/>
  </r>
  <r>
    <x v="55"/>
    <x v="11"/>
    <n v="450"/>
    <n v="450"/>
    <n v="0"/>
    <n v="45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elaDinâmicaDeResumoDoOrçamento" cacheId="171" applyNumberFormats="0" applyBorderFormats="0" applyFontFormats="0" applyPatternFormats="0" applyAlignmentFormats="0" applyWidthHeightFormats="1" dataCaption="Values" updatedVersion="8" minRefreshableVersion="3" itemPrintTitles="1" createdVersion="4" indent="0" outline="1" outlineData="1" multipleFieldFilters="0" rowHeaderCaption="Categoria">
  <location ref="K9:N34" firstHeaderRow="0" firstDataRow="1" firstDataCol="1"/>
  <pivotFields count="6">
    <pivotField axis="axisRow" showAll="0" insertBlankRow="1">
      <items count="58">
        <item x="50"/>
        <item x="17"/>
        <item x="13"/>
        <item x="14"/>
        <item x="38"/>
        <item x="4"/>
        <item x="33"/>
        <item x="34"/>
        <item x="35"/>
        <item x="11"/>
        <item x="39"/>
        <item x="18"/>
        <item x="0"/>
        <item x="47"/>
        <item x="42"/>
        <item x="51"/>
        <item x="19"/>
        <item x="15"/>
        <item x="16"/>
        <item x="12"/>
        <item x="43"/>
        <item x="40"/>
        <item x="30"/>
        <item x="41"/>
        <item x="31"/>
        <item x="20"/>
        <item x="52"/>
        <item x="45"/>
        <item m="1" x="56"/>
        <item x="32"/>
        <item x="5"/>
        <item x="48"/>
        <item x="21"/>
        <item x="1"/>
        <item x="22"/>
        <item x="6"/>
        <item x="7"/>
        <item x="23"/>
        <item x="24"/>
        <item x="54"/>
        <item x="36"/>
        <item x="25"/>
        <item x="26"/>
        <item x="46"/>
        <item x="2"/>
        <item x="3"/>
        <item x="8"/>
        <item x="49"/>
        <item x="37"/>
        <item x="27"/>
        <item x="44"/>
        <item x="55"/>
        <item x="9"/>
        <item x="10"/>
        <item x="28"/>
        <item x="29"/>
        <item x="53"/>
        <item t="default"/>
      </items>
    </pivotField>
    <pivotField axis="axisRow" showAll="0" insertBlankRow="1">
      <items count="13">
        <item sd="0" x="0"/>
        <item sd="0" x="1"/>
        <item sd="0" x="2"/>
        <item sd="0" x="3"/>
        <item sd="0" x="4"/>
        <item sd="0" x="5"/>
        <item sd="0" x="6"/>
        <item sd="0" x="7"/>
        <item sd="0" x="8"/>
        <item sd="0" x="9"/>
        <item sd="0" x="10"/>
        <item sd="0" x="11"/>
        <item t="default" sd="0"/>
      </items>
    </pivotField>
    <pivotField dataField="1" showAll="0" insertBlankRow="1"/>
    <pivotField dataField="1" showAll="0" insertBlankRow="1"/>
    <pivotField dataField="1" numFmtId="5" showAll="0" insertBlankRow="1"/>
    <pivotField numFmtId="6" showAll="0" insertBlankRow="1"/>
  </pivotFields>
  <rowFields count="2">
    <field x="1"/>
    <field x="0"/>
  </rowFields>
  <rowItems count="25">
    <i>
      <x/>
    </i>
    <i t="blank">
      <x/>
    </i>
    <i>
      <x v="1"/>
    </i>
    <i t="blank">
      <x v="1"/>
    </i>
    <i>
      <x v="2"/>
    </i>
    <i t="blank">
      <x v="2"/>
    </i>
    <i>
      <x v="3"/>
    </i>
    <i t="blank">
      <x v="3"/>
    </i>
    <i>
      <x v="4"/>
    </i>
    <i t="blank">
      <x v="4"/>
    </i>
    <i>
      <x v="5"/>
    </i>
    <i t="blank">
      <x v="5"/>
    </i>
    <i>
      <x v="6"/>
    </i>
    <i t="blank">
      <x v="6"/>
    </i>
    <i>
      <x v="7"/>
    </i>
    <i t="blank">
      <x v="7"/>
    </i>
    <i>
      <x v="8"/>
    </i>
    <i t="blank">
      <x v="8"/>
    </i>
    <i>
      <x v="9"/>
    </i>
    <i t="blank">
      <x v="9"/>
    </i>
    <i>
      <x v="10"/>
    </i>
    <i t="blank">
      <x v="10"/>
    </i>
    <i>
      <x v="11"/>
    </i>
    <i t="blank">
      <x v="11"/>
    </i>
    <i t="grand">
      <x/>
    </i>
  </rowItems>
  <colFields count="1">
    <field x="-2"/>
  </colFields>
  <colItems count="3">
    <i>
      <x/>
    </i>
    <i i="1">
      <x v="1"/>
    </i>
    <i i="2">
      <x v="2"/>
    </i>
  </colItems>
  <dataFields count="3">
    <dataField name="Custo previsto " fld="2" baseField="1" baseItem="3" numFmtId="164"/>
    <dataField name="Custo Real " fld="3" baseField="1" baseItem="3" numFmtId="164"/>
    <dataField name="Diferença " fld="4" baseField="1" baseItem="3" numFmtId="164"/>
  </dataFields>
  <formats count="149">
    <format dxfId="42">
      <pivotArea dataOnly="0" labelOnly="1" outline="0" fieldPosition="0">
        <references count="1">
          <reference field="4294967294" count="3">
            <x v="0"/>
            <x v="1"/>
            <x v="2"/>
          </reference>
        </references>
      </pivotArea>
    </format>
    <format dxfId="43">
      <pivotArea dataOnly="0" grandRow="1" fieldPosition="0"/>
    </format>
    <format dxfId="44">
      <pivotArea dataOnly="0" grandRow="1" fieldPosition="0"/>
    </format>
    <format dxfId="45">
      <pivotArea dataOnly="0" grandRow="1" fieldPosition="0"/>
    </format>
    <format dxfId="46">
      <pivotArea dataOnly="0" grandRow="1" fieldPosition="0"/>
    </format>
    <format dxfId="47">
      <pivotArea collapsedLevelsAreSubtotals="1" fieldPosition="0">
        <references count="2">
          <reference field="4294967294" count="1" selected="0">
            <x v="0"/>
          </reference>
          <reference field="1" count="1">
            <x v="0"/>
          </reference>
        </references>
      </pivotArea>
    </format>
    <format dxfId="48">
      <pivotArea collapsedLevelsAreSubtotals="1" fieldPosition="0">
        <references count="2">
          <reference field="4294967294" count="1" selected="0">
            <x v="1"/>
          </reference>
          <reference field="1" count="1">
            <x v="0"/>
          </reference>
        </references>
      </pivotArea>
    </format>
    <format dxfId="49">
      <pivotArea collapsedLevelsAreSubtotals="1" fieldPosition="0">
        <references count="2">
          <reference field="4294967294" count="1" selected="0">
            <x v="2"/>
          </reference>
          <reference field="1" count="1">
            <x v="0"/>
          </reference>
        </references>
      </pivotArea>
    </format>
    <format dxfId="50">
      <pivotArea collapsedLevelsAreSubtotals="1" fieldPosition="0">
        <references count="2">
          <reference field="4294967294" count="1" selected="0">
            <x v="0"/>
          </reference>
          <reference field="1" count="1">
            <x v="0"/>
          </reference>
        </references>
      </pivotArea>
    </format>
    <format dxfId="51">
      <pivotArea collapsedLevelsAreSubtotals="1" fieldPosition="0">
        <references count="2">
          <reference field="4294967294" count="1" selected="0">
            <x v="1"/>
          </reference>
          <reference field="1" count="1">
            <x v="0"/>
          </reference>
        </references>
      </pivotArea>
    </format>
    <format dxfId="52">
      <pivotArea collapsedLevelsAreSubtotals="1" fieldPosition="0">
        <references count="2">
          <reference field="4294967294" count="1" selected="0">
            <x v="2"/>
          </reference>
          <reference field="1" count="1">
            <x v="0"/>
          </reference>
        </references>
      </pivotArea>
    </format>
    <format dxfId="53">
      <pivotArea collapsedLevelsAreSubtotals="1" fieldPosition="0">
        <references count="2">
          <reference field="4294967294" count="1" selected="0">
            <x v="0"/>
          </reference>
          <reference field="1" count="1">
            <x v="1"/>
          </reference>
        </references>
      </pivotArea>
    </format>
    <format dxfId="54">
      <pivotArea collapsedLevelsAreSubtotals="1" fieldPosition="0">
        <references count="2">
          <reference field="4294967294" count="1" selected="0">
            <x v="1"/>
          </reference>
          <reference field="1" count="1">
            <x v="1"/>
          </reference>
        </references>
      </pivotArea>
    </format>
    <format dxfId="55">
      <pivotArea collapsedLevelsAreSubtotals="1" fieldPosition="0">
        <references count="2">
          <reference field="4294967294" count="1" selected="0">
            <x v="2"/>
          </reference>
          <reference field="1" count="1">
            <x v="1"/>
          </reference>
        </references>
      </pivotArea>
    </format>
    <format dxfId="56">
      <pivotArea collapsedLevelsAreSubtotals="1" fieldPosition="0">
        <references count="2">
          <reference field="4294967294" count="1" selected="0">
            <x v="0"/>
          </reference>
          <reference field="1" count="1">
            <x v="1"/>
          </reference>
        </references>
      </pivotArea>
    </format>
    <format dxfId="57">
      <pivotArea collapsedLevelsAreSubtotals="1" fieldPosition="0">
        <references count="2">
          <reference field="4294967294" count="1" selected="0">
            <x v="1"/>
          </reference>
          <reference field="1" count="1">
            <x v="1"/>
          </reference>
        </references>
      </pivotArea>
    </format>
    <format dxfId="58">
      <pivotArea collapsedLevelsAreSubtotals="1" fieldPosition="0">
        <references count="2">
          <reference field="4294967294" count="1" selected="0">
            <x v="2"/>
          </reference>
          <reference field="1" count="1">
            <x v="1"/>
          </reference>
        </references>
      </pivotArea>
    </format>
    <format dxfId="59">
      <pivotArea collapsedLevelsAreSubtotals="1" fieldPosition="0">
        <references count="2">
          <reference field="4294967294" count="1" selected="0">
            <x v="0"/>
          </reference>
          <reference field="1" count="1">
            <x v="2"/>
          </reference>
        </references>
      </pivotArea>
    </format>
    <format dxfId="60">
      <pivotArea collapsedLevelsAreSubtotals="1" fieldPosition="0">
        <references count="2">
          <reference field="4294967294" count="1" selected="0">
            <x v="1"/>
          </reference>
          <reference field="1" count="1">
            <x v="2"/>
          </reference>
        </references>
      </pivotArea>
    </format>
    <format dxfId="61">
      <pivotArea collapsedLevelsAreSubtotals="1" fieldPosition="0">
        <references count="2">
          <reference field="4294967294" count="1" selected="0">
            <x v="2"/>
          </reference>
          <reference field="1" count="1">
            <x v="2"/>
          </reference>
        </references>
      </pivotArea>
    </format>
    <format dxfId="62">
      <pivotArea collapsedLevelsAreSubtotals="1" fieldPosition="0">
        <references count="2">
          <reference field="4294967294" count="1" selected="0">
            <x v="0"/>
          </reference>
          <reference field="1" count="1">
            <x v="2"/>
          </reference>
        </references>
      </pivotArea>
    </format>
    <format dxfId="63">
      <pivotArea collapsedLevelsAreSubtotals="1" fieldPosition="0">
        <references count="2">
          <reference field="4294967294" count="1" selected="0">
            <x v="1"/>
          </reference>
          <reference field="1" count="1">
            <x v="2"/>
          </reference>
        </references>
      </pivotArea>
    </format>
    <format dxfId="64">
      <pivotArea collapsedLevelsAreSubtotals="1" fieldPosition="0">
        <references count="2">
          <reference field="4294967294" count="1" selected="0">
            <x v="2"/>
          </reference>
          <reference field="1" count="1">
            <x v="2"/>
          </reference>
        </references>
      </pivotArea>
    </format>
    <format dxfId="65">
      <pivotArea collapsedLevelsAreSubtotals="1" fieldPosition="0">
        <references count="2">
          <reference field="4294967294" count="1" selected="0">
            <x v="0"/>
          </reference>
          <reference field="1" count="1">
            <x v="3"/>
          </reference>
        </references>
      </pivotArea>
    </format>
    <format dxfId="66">
      <pivotArea collapsedLevelsAreSubtotals="1" fieldPosition="0">
        <references count="2">
          <reference field="4294967294" count="1" selected="0">
            <x v="1"/>
          </reference>
          <reference field="1" count="1">
            <x v="3"/>
          </reference>
        </references>
      </pivotArea>
    </format>
    <format dxfId="67">
      <pivotArea collapsedLevelsAreSubtotals="1" fieldPosition="0">
        <references count="2">
          <reference field="4294967294" count="1" selected="0">
            <x v="2"/>
          </reference>
          <reference field="1" count="1">
            <x v="3"/>
          </reference>
        </references>
      </pivotArea>
    </format>
    <format dxfId="68">
      <pivotArea collapsedLevelsAreSubtotals="1" fieldPosition="0">
        <references count="2">
          <reference field="4294967294" count="1" selected="0">
            <x v="0"/>
          </reference>
          <reference field="1" count="1">
            <x v="3"/>
          </reference>
        </references>
      </pivotArea>
    </format>
    <format dxfId="69">
      <pivotArea collapsedLevelsAreSubtotals="1" fieldPosition="0">
        <references count="2">
          <reference field="4294967294" count="1" selected="0">
            <x v="1"/>
          </reference>
          <reference field="1" count="1">
            <x v="3"/>
          </reference>
        </references>
      </pivotArea>
    </format>
    <format dxfId="70">
      <pivotArea collapsedLevelsAreSubtotals="1" fieldPosition="0">
        <references count="2">
          <reference field="4294967294" count="1" selected="0">
            <x v="2"/>
          </reference>
          <reference field="1" count="1">
            <x v="3"/>
          </reference>
        </references>
      </pivotArea>
    </format>
    <format dxfId="71">
      <pivotArea collapsedLevelsAreSubtotals="1" fieldPosition="0">
        <references count="2">
          <reference field="4294967294" count="1" selected="0">
            <x v="0"/>
          </reference>
          <reference field="1" count="1">
            <x v="4"/>
          </reference>
        </references>
      </pivotArea>
    </format>
    <format dxfId="72">
      <pivotArea collapsedLevelsAreSubtotals="1" fieldPosition="0">
        <references count="2">
          <reference field="4294967294" count="1" selected="0">
            <x v="1"/>
          </reference>
          <reference field="1" count="1">
            <x v="4"/>
          </reference>
        </references>
      </pivotArea>
    </format>
    <format dxfId="73">
      <pivotArea collapsedLevelsAreSubtotals="1" fieldPosition="0">
        <references count="2">
          <reference field="4294967294" count="1" selected="0">
            <x v="2"/>
          </reference>
          <reference field="1" count="1">
            <x v="4"/>
          </reference>
        </references>
      </pivotArea>
    </format>
    <format dxfId="74">
      <pivotArea collapsedLevelsAreSubtotals="1" fieldPosition="0">
        <references count="2">
          <reference field="4294967294" count="1" selected="0">
            <x v="0"/>
          </reference>
          <reference field="1" count="1">
            <x v="4"/>
          </reference>
        </references>
      </pivotArea>
    </format>
    <format dxfId="75">
      <pivotArea collapsedLevelsAreSubtotals="1" fieldPosition="0">
        <references count="2">
          <reference field="4294967294" count="1" selected="0">
            <x v="1"/>
          </reference>
          <reference field="1" count="1">
            <x v="4"/>
          </reference>
        </references>
      </pivotArea>
    </format>
    <format dxfId="76">
      <pivotArea collapsedLevelsAreSubtotals="1" fieldPosition="0">
        <references count="2">
          <reference field="4294967294" count="1" selected="0">
            <x v="2"/>
          </reference>
          <reference field="1" count="1">
            <x v="4"/>
          </reference>
        </references>
      </pivotArea>
    </format>
    <format dxfId="77">
      <pivotArea collapsedLevelsAreSubtotals="1" fieldPosition="0">
        <references count="2">
          <reference field="4294967294" count="1" selected="0">
            <x v="0"/>
          </reference>
          <reference field="1" count="1">
            <x v="5"/>
          </reference>
        </references>
      </pivotArea>
    </format>
    <format dxfId="78">
      <pivotArea collapsedLevelsAreSubtotals="1" fieldPosition="0">
        <references count="2">
          <reference field="4294967294" count="1" selected="0">
            <x v="1"/>
          </reference>
          <reference field="1" count="1">
            <x v="5"/>
          </reference>
        </references>
      </pivotArea>
    </format>
    <format dxfId="79">
      <pivotArea collapsedLevelsAreSubtotals="1" fieldPosition="0">
        <references count="2">
          <reference field="4294967294" count="1" selected="0">
            <x v="2"/>
          </reference>
          <reference field="1" count="1">
            <x v="5"/>
          </reference>
        </references>
      </pivotArea>
    </format>
    <format dxfId="80">
      <pivotArea collapsedLevelsAreSubtotals="1" fieldPosition="0">
        <references count="2">
          <reference field="4294967294" count="1" selected="0">
            <x v="0"/>
          </reference>
          <reference field="1" count="1">
            <x v="5"/>
          </reference>
        </references>
      </pivotArea>
    </format>
    <format dxfId="81">
      <pivotArea collapsedLevelsAreSubtotals="1" fieldPosition="0">
        <references count="2">
          <reference field="4294967294" count="1" selected="0">
            <x v="1"/>
          </reference>
          <reference field="1" count="1">
            <x v="5"/>
          </reference>
        </references>
      </pivotArea>
    </format>
    <format dxfId="82">
      <pivotArea collapsedLevelsAreSubtotals="1" fieldPosition="0">
        <references count="2">
          <reference field="4294967294" count="1" selected="0">
            <x v="2"/>
          </reference>
          <reference field="1" count="1">
            <x v="5"/>
          </reference>
        </references>
      </pivotArea>
    </format>
    <format dxfId="83">
      <pivotArea collapsedLevelsAreSubtotals="1" fieldPosition="0">
        <references count="2">
          <reference field="4294967294" count="1" selected="0">
            <x v="0"/>
          </reference>
          <reference field="1" count="1">
            <x v="6"/>
          </reference>
        </references>
      </pivotArea>
    </format>
    <format dxfId="84">
      <pivotArea collapsedLevelsAreSubtotals="1" fieldPosition="0">
        <references count="2">
          <reference field="4294967294" count="1" selected="0">
            <x v="1"/>
          </reference>
          <reference field="1" count="1">
            <x v="6"/>
          </reference>
        </references>
      </pivotArea>
    </format>
    <format dxfId="85">
      <pivotArea collapsedLevelsAreSubtotals="1" fieldPosition="0">
        <references count="2">
          <reference field="4294967294" count="1" selected="0">
            <x v="2"/>
          </reference>
          <reference field="1" count="1">
            <x v="6"/>
          </reference>
        </references>
      </pivotArea>
    </format>
    <format dxfId="86">
      <pivotArea collapsedLevelsAreSubtotals="1" fieldPosition="0">
        <references count="2">
          <reference field="4294967294" count="1" selected="0">
            <x v="0"/>
          </reference>
          <reference field="1" count="1">
            <x v="6"/>
          </reference>
        </references>
      </pivotArea>
    </format>
    <format dxfId="87">
      <pivotArea collapsedLevelsAreSubtotals="1" fieldPosition="0">
        <references count="2">
          <reference field="4294967294" count="1" selected="0">
            <x v="1"/>
          </reference>
          <reference field="1" count="1">
            <x v="6"/>
          </reference>
        </references>
      </pivotArea>
    </format>
    <format dxfId="88">
      <pivotArea collapsedLevelsAreSubtotals="1" fieldPosition="0">
        <references count="2">
          <reference field="4294967294" count="1" selected="0">
            <x v="2"/>
          </reference>
          <reference field="1" count="1">
            <x v="6"/>
          </reference>
        </references>
      </pivotArea>
    </format>
    <format dxfId="89">
      <pivotArea collapsedLevelsAreSubtotals="1" fieldPosition="0">
        <references count="2">
          <reference field="4294967294" count="1" selected="0">
            <x v="0"/>
          </reference>
          <reference field="1" count="1">
            <x v="7"/>
          </reference>
        </references>
      </pivotArea>
    </format>
    <format dxfId="90">
      <pivotArea collapsedLevelsAreSubtotals="1" fieldPosition="0">
        <references count="2">
          <reference field="4294967294" count="1" selected="0">
            <x v="1"/>
          </reference>
          <reference field="1" count="1">
            <x v="7"/>
          </reference>
        </references>
      </pivotArea>
    </format>
    <format dxfId="91">
      <pivotArea collapsedLevelsAreSubtotals="1" fieldPosition="0">
        <references count="2">
          <reference field="4294967294" count="1" selected="0">
            <x v="2"/>
          </reference>
          <reference field="1" count="1">
            <x v="7"/>
          </reference>
        </references>
      </pivotArea>
    </format>
    <format dxfId="92">
      <pivotArea collapsedLevelsAreSubtotals="1" fieldPosition="0">
        <references count="2">
          <reference field="4294967294" count="1" selected="0">
            <x v="0"/>
          </reference>
          <reference field="1" count="1">
            <x v="7"/>
          </reference>
        </references>
      </pivotArea>
    </format>
    <format dxfId="93">
      <pivotArea collapsedLevelsAreSubtotals="1" fieldPosition="0">
        <references count="2">
          <reference field="4294967294" count="1" selected="0">
            <x v="1"/>
          </reference>
          <reference field="1" count="1">
            <x v="7"/>
          </reference>
        </references>
      </pivotArea>
    </format>
    <format dxfId="94">
      <pivotArea collapsedLevelsAreSubtotals="1" fieldPosition="0">
        <references count="2">
          <reference field="4294967294" count="1" selected="0">
            <x v="2"/>
          </reference>
          <reference field="1" count="1">
            <x v="7"/>
          </reference>
        </references>
      </pivotArea>
    </format>
    <format dxfId="95">
      <pivotArea collapsedLevelsAreSubtotals="1" fieldPosition="0">
        <references count="2">
          <reference field="4294967294" count="1" selected="0">
            <x v="0"/>
          </reference>
          <reference field="1" count="1">
            <x v="8"/>
          </reference>
        </references>
      </pivotArea>
    </format>
    <format dxfId="96">
      <pivotArea collapsedLevelsAreSubtotals="1" fieldPosition="0">
        <references count="2">
          <reference field="4294967294" count="1" selected="0">
            <x v="1"/>
          </reference>
          <reference field="1" count="1">
            <x v="8"/>
          </reference>
        </references>
      </pivotArea>
    </format>
    <format dxfId="97">
      <pivotArea collapsedLevelsAreSubtotals="1" fieldPosition="0">
        <references count="2">
          <reference field="4294967294" count="1" selected="0">
            <x v="2"/>
          </reference>
          <reference field="1" count="1">
            <x v="8"/>
          </reference>
        </references>
      </pivotArea>
    </format>
    <format dxfId="98">
      <pivotArea collapsedLevelsAreSubtotals="1" fieldPosition="0">
        <references count="2">
          <reference field="4294967294" count="1" selected="0">
            <x v="0"/>
          </reference>
          <reference field="1" count="1">
            <x v="8"/>
          </reference>
        </references>
      </pivotArea>
    </format>
    <format dxfId="99">
      <pivotArea collapsedLevelsAreSubtotals="1" fieldPosition="0">
        <references count="2">
          <reference field="4294967294" count="1" selected="0">
            <x v="1"/>
          </reference>
          <reference field="1" count="1">
            <x v="8"/>
          </reference>
        </references>
      </pivotArea>
    </format>
    <format dxfId="100">
      <pivotArea collapsedLevelsAreSubtotals="1" fieldPosition="0">
        <references count="2">
          <reference field="4294967294" count="1" selected="0">
            <x v="2"/>
          </reference>
          <reference field="1" count="1">
            <x v="8"/>
          </reference>
        </references>
      </pivotArea>
    </format>
    <format dxfId="101">
      <pivotArea collapsedLevelsAreSubtotals="1" fieldPosition="0">
        <references count="2">
          <reference field="4294967294" count="1" selected="0">
            <x v="0"/>
          </reference>
          <reference field="1" count="1">
            <x v="9"/>
          </reference>
        </references>
      </pivotArea>
    </format>
    <format dxfId="102">
      <pivotArea collapsedLevelsAreSubtotals="1" fieldPosition="0">
        <references count="2">
          <reference field="4294967294" count="1" selected="0">
            <x v="1"/>
          </reference>
          <reference field="1" count="1">
            <x v="9"/>
          </reference>
        </references>
      </pivotArea>
    </format>
    <format dxfId="103">
      <pivotArea collapsedLevelsAreSubtotals="1" fieldPosition="0">
        <references count="2">
          <reference field="4294967294" count="1" selected="0">
            <x v="2"/>
          </reference>
          <reference field="1" count="1">
            <x v="9"/>
          </reference>
        </references>
      </pivotArea>
    </format>
    <format dxfId="104">
      <pivotArea collapsedLevelsAreSubtotals="1" fieldPosition="0">
        <references count="2">
          <reference field="4294967294" count="1" selected="0">
            <x v="0"/>
          </reference>
          <reference field="1" count="1">
            <x v="9"/>
          </reference>
        </references>
      </pivotArea>
    </format>
    <format dxfId="105">
      <pivotArea collapsedLevelsAreSubtotals="1" fieldPosition="0">
        <references count="2">
          <reference field="4294967294" count="1" selected="0">
            <x v="1"/>
          </reference>
          <reference field="1" count="1">
            <x v="9"/>
          </reference>
        </references>
      </pivotArea>
    </format>
    <format dxfId="106">
      <pivotArea collapsedLevelsAreSubtotals="1" fieldPosition="0">
        <references count="2">
          <reference field="4294967294" count="1" selected="0">
            <x v="2"/>
          </reference>
          <reference field="1" count="1">
            <x v="9"/>
          </reference>
        </references>
      </pivotArea>
    </format>
    <format dxfId="107">
      <pivotArea collapsedLevelsAreSubtotals="1" fieldPosition="0">
        <references count="2">
          <reference field="4294967294" count="1" selected="0">
            <x v="0"/>
          </reference>
          <reference field="1" count="1">
            <x v="10"/>
          </reference>
        </references>
      </pivotArea>
    </format>
    <format dxfId="108">
      <pivotArea collapsedLevelsAreSubtotals="1" fieldPosition="0">
        <references count="2">
          <reference field="4294967294" count="1" selected="0">
            <x v="1"/>
          </reference>
          <reference field="1" count="1">
            <x v="10"/>
          </reference>
        </references>
      </pivotArea>
    </format>
    <format dxfId="109">
      <pivotArea collapsedLevelsAreSubtotals="1" fieldPosition="0">
        <references count="2">
          <reference field="4294967294" count="1" selected="0">
            <x v="2"/>
          </reference>
          <reference field="1" count="1">
            <x v="10"/>
          </reference>
        </references>
      </pivotArea>
    </format>
    <format dxfId="110">
      <pivotArea collapsedLevelsAreSubtotals="1" fieldPosition="0">
        <references count="2">
          <reference field="4294967294" count="1" selected="0">
            <x v="0"/>
          </reference>
          <reference field="1" count="1">
            <x v="10"/>
          </reference>
        </references>
      </pivotArea>
    </format>
    <format dxfId="111">
      <pivotArea collapsedLevelsAreSubtotals="1" fieldPosition="0">
        <references count="2">
          <reference field="4294967294" count="1" selected="0">
            <x v="1"/>
          </reference>
          <reference field="1" count="1">
            <x v="10"/>
          </reference>
        </references>
      </pivotArea>
    </format>
    <format dxfId="112">
      <pivotArea collapsedLevelsAreSubtotals="1" fieldPosition="0">
        <references count="2">
          <reference field="4294967294" count="1" selected="0">
            <x v="2"/>
          </reference>
          <reference field="1" count="1">
            <x v="10"/>
          </reference>
        </references>
      </pivotArea>
    </format>
    <format dxfId="113">
      <pivotArea collapsedLevelsAreSubtotals="1" fieldPosition="0">
        <references count="2">
          <reference field="4294967294" count="1" selected="0">
            <x v="0"/>
          </reference>
          <reference field="1" count="1">
            <x v="11"/>
          </reference>
        </references>
      </pivotArea>
    </format>
    <format dxfId="114">
      <pivotArea collapsedLevelsAreSubtotals="1" fieldPosition="0">
        <references count="2">
          <reference field="4294967294" count="1" selected="0">
            <x v="1"/>
          </reference>
          <reference field="1" count="1">
            <x v="11"/>
          </reference>
        </references>
      </pivotArea>
    </format>
    <format dxfId="115">
      <pivotArea collapsedLevelsAreSubtotals="1" fieldPosition="0">
        <references count="2">
          <reference field="4294967294" count="1" selected="0">
            <x v="2"/>
          </reference>
          <reference field="1" count="1">
            <x v="11"/>
          </reference>
        </references>
      </pivotArea>
    </format>
    <format dxfId="116">
      <pivotArea collapsedLevelsAreSubtotals="1" fieldPosition="0">
        <references count="2">
          <reference field="4294967294" count="1" selected="0">
            <x v="0"/>
          </reference>
          <reference field="1" count="1">
            <x v="11"/>
          </reference>
        </references>
      </pivotArea>
    </format>
    <format dxfId="117">
      <pivotArea collapsedLevelsAreSubtotals="1" fieldPosition="0">
        <references count="2">
          <reference field="4294967294" count="1" selected="0">
            <x v="1"/>
          </reference>
          <reference field="1" count="1">
            <x v="11"/>
          </reference>
        </references>
      </pivotArea>
    </format>
    <format dxfId="118">
      <pivotArea collapsedLevelsAreSubtotals="1" fieldPosition="0">
        <references count="2">
          <reference field="4294967294" count="1" selected="0">
            <x v="2"/>
          </reference>
          <reference field="1" count="1">
            <x v="11"/>
          </reference>
        </references>
      </pivotArea>
    </format>
    <format dxfId="119">
      <pivotArea field="1" grandRow="1" outline="0" collapsedLevelsAreSubtotals="1" axis="axisRow" fieldPosition="0">
        <references count="1">
          <reference field="4294967294" count="1" selected="0">
            <x v="0"/>
          </reference>
        </references>
      </pivotArea>
    </format>
    <format dxfId="120">
      <pivotArea field="1" grandRow="1" outline="0" collapsedLevelsAreSubtotals="1" axis="axisRow" fieldPosition="0">
        <references count="1">
          <reference field="4294967294" count="1" selected="0">
            <x v="1"/>
          </reference>
        </references>
      </pivotArea>
    </format>
    <format dxfId="121">
      <pivotArea field="1" grandRow="1" outline="0" collapsedLevelsAreSubtotals="1" axis="axisRow" fieldPosition="0">
        <references count="1">
          <reference field="4294967294" count="1" selected="0">
            <x v="2"/>
          </reference>
        </references>
      </pivotArea>
    </format>
    <format dxfId="122">
      <pivotArea outline="0" fieldPosition="0">
        <references count="1">
          <reference field="4294967294" count="1">
            <x v="0"/>
          </reference>
        </references>
      </pivotArea>
    </format>
    <format dxfId="123">
      <pivotArea outline="0" fieldPosition="0">
        <references count="1">
          <reference field="4294967294" count="1">
            <x v="1"/>
          </reference>
        </references>
      </pivotArea>
    </format>
    <format dxfId="124">
      <pivotArea outline="0" fieldPosition="0">
        <references count="1">
          <reference field="4294967294" count="1">
            <x v="2"/>
          </reference>
        </references>
      </pivotArea>
    </format>
    <format dxfId="125">
      <pivotArea type="all" dataOnly="0" outline="0" fieldPosition="0"/>
    </format>
    <format dxfId="126">
      <pivotArea outline="0" collapsedLevelsAreSubtotals="1" fieldPosition="0"/>
    </format>
    <format dxfId="127">
      <pivotArea field="1" type="button" dataOnly="0" labelOnly="1" outline="0" axis="axisRow" fieldPosition="0"/>
    </format>
    <format dxfId="128">
      <pivotArea dataOnly="0" labelOnly="1" fieldPosition="0">
        <references count="1">
          <reference field="1" count="0"/>
        </references>
      </pivotArea>
    </format>
    <format dxfId="129">
      <pivotArea dataOnly="0" labelOnly="1" grandRow="1" outline="0" fieldPosition="0"/>
    </format>
    <format dxfId="130">
      <pivotArea dataOnly="0" labelOnly="1" outline="0" fieldPosition="0">
        <references count="1">
          <reference field="4294967294" count="3">
            <x v="0"/>
            <x v="1"/>
            <x v="2"/>
          </reference>
        </references>
      </pivotArea>
    </format>
    <format dxfId="131">
      <pivotArea type="all" dataOnly="0" outline="0" fieldPosition="0"/>
    </format>
    <format dxfId="132">
      <pivotArea outline="0" collapsedLevelsAreSubtotals="1" fieldPosition="0"/>
    </format>
    <format dxfId="133">
      <pivotArea field="1" type="button" dataOnly="0" labelOnly="1" outline="0" axis="axisRow" fieldPosition="0"/>
    </format>
    <format dxfId="134">
      <pivotArea dataOnly="0" labelOnly="1" fieldPosition="0">
        <references count="1">
          <reference field="1" count="0"/>
        </references>
      </pivotArea>
    </format>
    <format dxfId="135">
      <pivotArea dataOnly="0" labelOnly="1" grandRow="1" outline="0" fieldPosition="0"/>
    </format>
    <format dxfId="136">
      <pivotArea dataOnly="0" labelOnly="1" outline="0" fieldPosition="0">
        <references count="1">
          <reference field="4294967294" count="3">
            <x v="0"/>
            <x v="1"/>
            <x v="2"/>
          </reference>
        </references>
      </pivotArea>
    </format>
    <format dxfId="137">
      <pivotArea collapsedLevelsAreSubtotals="1" fieldPosition="0">
        <references count="1">
          <reference field="1" count="1">
            <x v="0"/>
          </reference>
        </references>
      </pivotArea>
    </format>
    <format dxfId="138">
      <pivotArea dataOnly="0" labelOnly="1" fieldPosition="0">
        <references count="1">
          <reference field="1" count="1">
            <x v="0"/>
          </reference>
        </references>
      </pivotArea>
    </format>
    <format dxfId="139">
      <pivotArea collapsedLevelsAreSubtotals="1" fieldPosition="0">
        <references count="1">
          <reference field="1" count="1">
            <x v="0"/>
          </reference>
        </references>
      </pivotArea>
    </format>
    <format dxfId="140">
      <pivotArea dataOnly="0" labelOnly="1" fieldPosition="0">
        <references count="1">
          <reference field="1" count="1">
            <x v="0"/>
          </reference>
        </references>
      </pivotArea>
    </format>
    <format dxfId="141">
      <pivotArea type="all" dataOnly="0" outline="0" fieldPosition="0"/>
    </format>
    <format dxfId="142">
      <pivotArea outline="0" collapsedLevelsAreSubtotals="1" fieldPosition="0"/>
    </format>
    <format dxfId="143">
      <pivotArea field="1" type="button" dataOnly="0" labelOnly="1" outline="0" axis="axisRow" fieldPosition="0"/>
    </format>
    <format dxfId="144">
      <pivotArea dataOnly="0" labelOnly="1" fieldPosition="0">
        <references count="1">
          <reference field="1" count="0"/>
        </references>
      </pivotArea>
    </format>
    <format dxfId="145">
      <pivotArea dataOnly="0" labelOnly="1" grandRow="1" outline="0" fieldPosition="0"/>
    </format>
    <format dxfId="146">
      <pivotArea dataOnly="0" labelOnly="1" outline="0" fieldPosition="0">
        <references count="1">
          <reference field="4294967294" count="3">
            <x v="0"/>
            <x v="1"/>
            <x v="2"/>
          </reference>
        </references>
      </pivotArea>
    </format>
    <format dxfId="147">
      <pivotArea collapsedLevelsAreSubtotals="1" fieldPosition="0">
        <references count="1">
          <reference field="1" count="1">
            <x v="1"/>
          </reference>
        </references>
      </pivotArea>
    </format>
    <format dxfId="148">
      <pivotArea dataOnly="0" labelOnly="1" fieldPosition="0">
        <references count="1">
          <reference field="1" count="1">
            <x v="1"/>
          </reference>
        </references>
      </pivotArea>
    </format>
    <format dxfId="149">
      <pivotArea collapsedLevelsAreSubtotals="1" fieldPosition="0">
        <references count="1">
          <reference field="1" count="1">
            <x v="2"/>
          </reference>
        </references>
      </pivotArea>
    </format>
    <format dxfId="150">
      <pivotArea dataOnly="0" labelOnly="1" fieldPosition="0">
        <references count="1">
          <reference field="1" count="1">
            <x v="2"/>
          </reference>
        </references>
      </pivotArea>
    </format>
    <format dxfId="151">
      <pivotArea collapsedLevelsAreSubtotals="1" fieldPosition="0">
        <references count="1">
          <reference field="1" count="1">
            <x v="3"/>
          </reference>
        </references>
      </pivotArea>
    </format>
    <format dxfId="152">
      <pivotArea dataOnly="0" labelOnly="1" fieldPosition="0">
        <references count="1">
          <reference field="1" count="1">
            <x v="3"/>
          </reference>
        </references>
      </pivotArea>
    </format>
    <format dxfId="153">
      <pivotArea collapsedLevelsAreSubtotals="1" fieldPosition="0">
        <references count="1">
          <reference field="1" count="1">
            <x v="4"/>
          </reference>
        </references>
      </pivotArea>
    </format>
    <format dxfId="154">
      <pivotArea dataOnly="0" labelOnly="1" fieldPosition="0">
        <references count="1">
          <reference field="1" count="1">
            <x v="4"/>
          </reference>
        </references>
      </pivotArea>
    </format>
    <format dxfId="155">
      <pivotArea collapsedLevelsAreSubtotals="1" fieldPosition="0">
        <references count="1">
          <reference field="1" count="1">
            <x v="5"/>
          </reference>
        </references>
      </pivotArea>
    </format>
    <format dxfId="156">
      <pivotArea dataOnly="0" labelOnly="1" fieldPosition="0">
        <references count="1">
          <reference field="1" count="1">
            <x v="5"/>
          </reference>
        </references>
      </pivotArea>
    </format>
    <format dxfId="157">
      <pivotArea collapsedLevelsAreSubtotals="1" fieldPosition="0">
        <references count="1">
          <reference field="1" count="1">
            <x v="6"/>
          </reference>
        </references>
      </pivotArea>
    </format>
    <format dxfId="158">
      <pivotArea dataOnly="0" labelOnly="1" fieldPosition="0">
        <references count="1">
          <reference field="1" count="1">
            <x v="6"/>
          </reference>
        </references>
      </pivotArea>
    </format>
    <format dxfId="159">
      <pivotArea collapsedLevelsAreSubtotals="1" fieldPosition="0">
        <references count="1">
          <reference field="1" count="1">
            <x v="7"/>
          </reference>
        </references>
      </pivotArea>
    </format>
    <format dxfId="160">
      <pivotArea dataOnly="0" labelOnly="1" fieldPosition="0">
        <references count="1">
          <reference field="1" count="1">
            <x v="7"/>
          </reference>
        </references>
      </pivotArea>
    </format>
    <format dxfId="161">
      <pivotArea collapsedLevelsAreSubtotals="1" fieldPosition="0">
        <references count="1">
          <reference field="1" count="1">
            <x v="8"/>
          </reference>
        </references>
      </pivotArea>
    </format>
    <format dxfId="162">
      <pivotArea dataOnly="0" labelOnly="1" fieldPosition="0">
        <references count="1">
          <reference field="1" count="1">
            <x v="8"/>
          </reference>
        </references>
      </pivotArea>
    </format>
    <format dxfId="163">
      <pivotArea collapsedLevelsAreSubtotals="1" fieldPosition="0">
        <references count="1">
          <reference field="1" count="1">
            <x v="9"/>
          </reference>
        </references>
      </pivotArea>
    </format>
    <format dxfId="164">
      <pivotArea dataOnly="0" labelOnly="1" fieldPosition="0">
        <references count="1">
          <reference field="1" count="1">
            <x v="9"/>
          </reference>
        </references>
      </pivotArea>
    </format>
    <format dxfId="165">
      <pivotArea collapsedLevelsAreSubtotals="1" fieldPosition="0">
        <references count="1">
          <reference field="1" count="1">
            <x v="10"/>
          </reference>
        </references>
      </pivotArea>
    </format>
    <format dxfId="166">
      <pivotArea dataOnly="0" labelOnly="1" fieldPosition="0">
        <references count="1">
          <reference field="1" count="1">
            <x v="10"/>
          </reference>
        </references>
      </pivotArea>
    </format>
    <format dxfId="167">
      <pivotArea collapsedLevelsAreSubtotals="1" fieldPosition="0">
        <references count="1">
          <reference field="1" count="1">
            <x v="11"/>
          </reference>
        </references>
      </pivotArea>
    </format>
    <format dxfId="168">
      <pivotArea dataOnly="0" labelOnly="1" fieldPosition="0">
        <references count="1">
          <reference field="1" count="1">
            <x v="11"/>
          </reference>
        </references>
      </pivotArea>
    </format>
    <format dxfId="169">
      <pivotArea collapsedLevelsAreSubtotals="1" fieldPosition="0">
        <references count="1">
          <reference field="1" count="1">
            <x v="1"/>
          </reference>
        </references>
      </pivotArea>
    </format>
    <format dxfId="170">
      <pivotArea dataOnly="0" labelOnly="1" fieldPosition="0">
        <references count="1">
          <reference field="1" count="1">
            <x v="1"/>
          </reference>
        </references>
      </pivotArea>
    </format>
    <format dxfId="171">
      <pivotArea collapsedLevelsAreSubtotals="1" fieldPosition="0">
        <references count="1">
          <reference field="1" count="1">
            <x v="2"/>
          </reference>
        </references>
      </pivotArea>
    </format>
    <format dxfId="172">
      <pivotArea dataOnly="0" labelOnly="1" fieldPosition="0">
        <references count="1">
          <reference field="1" count="1">
            <x v="2"/>
          </reference>
        </references>
      </pivotArea>
    </format>
    <format dxfId="173">
      <pivotArea collapsedLevelsAreSubtotals="1" fieldPosition="0">
        <references count="1">
          <reference field="1" count="1">
            <x v="3"/>
          </reference>
        </references>
      </pivotArea>
    </format>
    <format dxfId="174">
      <pivotArea dataOnly="0" labelOnly="1" fieldPosition="0">
        <references count="1">
          <reference field="1" count="1">
            <x v="3"/>
          </reference>
        </references>
      </pivotArea>
    </format>
    <format dxfId="175">
      <pivotArea collapsedLevelsAreSubtotals="1" fieldPosition="0">
        <references count="1">
          <reference field="1" count="1">
            <x v="4"/>
          </reference>
        </references>
      </pivotArea>
    </format>
    <format dxfId="176">
      <pivotArea dataOnly="0" labelOnly="1" fieldPosition="0">
        <references count="1">
          <reference field="1" count="1">
            <x v="4"/>
          </reference>
        </references>
      </pivotArea>
    </format>
    <format dxfId="177">
      <pivotArea collapsedLevelsAreSubtotals="1" fieldPosition="0">
        <references count="1">
          <reference field="1" count="1">
            <x v="5"/>
          </reference>
        </references>
      </pivotArea>
    </format>
    <format dxfId="178">
      <pivotArea dataOnly="0" labelOnly="1" fieldPosition="0">
        <references count="1">
          <reference field="1" count="1">
            <x v="5"/>
          </reference>
        </references>
      </pivotArea>
    </format>
    <format dxfId="179">
      <pivotArea collapsedLevelsAreSubtotals="1" fieldPosition="0">
        <references count="1">
          <reference field="1" count="1">
            <x v="6"/>
          </reference>
        </references>
      </pivotArea>
    </format>
    <format dxfId="180">
      <pivotArea dataOnly="0" labelOnly="1" fieldPosition="0">
        <references count="1">
          <reference field="1" count="1">
            <x v="6"/>
          </reference>
        </references>
      </pivotArea>
    </format>
    <format dxfId="181">
      <pivotArea collapsedLevelsAreSubtotals="1" fieldPosition="0">
        <references count="1">
          <reference field="1" count="1">
            <x v="7"/>
          </reference>
        </references>
      </pivotArea>
    </format>
    <format dxfId="182">
      <pivotArea dataOnly="0" labelOnly="1" fieldPosition="0">
        <references count="1">
          <reference field="1" count="1">
            <x v="7"/>
          </reference>
        </references>
      </pivotArea>
    </format>
    <format dxfId="183">
      <pivotArea collapsedLevelsAreSubtotals="1" fieldPosition="0">
        <references count="1">
          <reference field="1" count="1">
            <x v="8"/>
          </reference>
        </references>
      </pivotArea>
    </format>
    <format dxfId="184">
      <pivotArea dataOnly="0" labelOnly="1" fieldPosition="0">
        <references count="1">
          <reference field="1" count="1">
            <x v="8"/>
          </reference>
        </references>
      </pivotArea>
    </format>
    <format dxfId="185">
      <pivotArea collapsedLevelsAreSubtotals="1" fieldPosition="0">
        <references count="1">
          <reference field="1" count="1">
            <x v="9"/>
          </reference>
        </references>
      </pivotArea>
    </format>
    <format dxfId="186">
      <pivotArea dataOnly="0" labelOnly="1" fieldPosition="0">
        <references count="1">
          <reference field="1" count="1">
            <x v="9"/>
          </reference>
        </references>
      </pivotArea>
    </format>
    <format dxfId="187">
      <pivotArea collapsedLevelsAreSubtotals="1" fieldPosition="0">
        <references count="1">
          <reference field="1" count="1">
            <x v="10"/>
          </reference>
        </references>
      </pivotArea>
    </format>
    <format dxfId="188">
      <pivotArea dataOnly="0" labelOnly="1" fieldPosition="0">
        <references count="1">
          <reference field="1" count="1">
            <x v="10"/>
          </reference>
        </references>
      </pivotArea>
    </format>
    <format dxfId="189">
      <pivotArea collapsedLevelsAreSubtotals="1" fieldPosition="0">
        <references count="1">
          <reference field="1" count="1">
            <x v="11"/>
          </reference>
        </references>
      </pivotArea>
    </format>
    <format dxfId="190">
      <pivotArea dataOnly="0" labelOnly="1" fieldPosition="0">
        <references count="1">
          <reference field="1" count="1">
            <x v="11"/>
          </reference>
        </references>
      </pivotArea>
    </format>
  </formats>
  <pivotTableStyleInfo name="Family Budget PivotTable" showRowHeaders="1" showColHeaders="1" showRowStripes="1" showColStripes="0" showLastColumn="1"/>
  <extLst>
    <ext xmlns:x14="http://schemas.microsoft.com/office/spreadsheetml/2009/9/main" uri="{962EF5D1-5CA2-4c93-8EF4-DBF5C05439D2}">
      <x14:pivotTableDefinition xmlns:xm="http://schemas.microsoft.com/office/excel/2006/main" altTextSummary="Resumo de custo projetado, custo real e diferença para todas as despesas relacionadas na tabela &quot;Detalhes do Orçamento&quot; da planilha Despesas Mensais."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ResumoDoOrçamento" cacheId="171" applyNumberFormats="0" applyBorderFormats="0" applyFontFormats="0" applyPatternFormats="0" applyAlignmentFormats="0" applyWidthHeightFormats="1" dataCaption="Values" updatedVersion="8" minRefreshableVersion="3" itemPrintTitles="1" createdVersion="4" indent="0" outline="1" outlineData="1" multipleFieldFilters="0" chartFormat="3" rowHeaderCaption="Categoria">
  <location ref="B2:C15" firstHeaderRow="1" firstDataRow="1" firstDataCol="1"/>
  <pivotFields count="6">
    <pivotField showAll="0"/>
    <pivotField axis="axisRow" showAll="0">
      <items count="13">
        <item x="0"/>
        <item x="1"/>
        <item x="2"/>
        <item x="3"/>
        <item x="4"/>
        <item x="5"/>
        <item x="6"/>
        <item x="7"/>
        <item x="8"/>
        <item x="9"/>
        <item x="10"/>
        <item x="11"/>
        <item t="default"/>
      </items>
    </pivotField>
    <pivotField showAll="0"/>
    <pivotField dataField="1" showAll="0"/>
    <pivotField numFmtId="6" showAll="0"/>
    <pivotField numFmtId="6" showAll="0"/>
  </pivotFields>
  <rowFields count="1">
    <field x="1"/>
  </rowFields>
  <rowItems count="13">
    <i>
      <x/>
    </i>
    <i>
      <x v="1"/>
    </i>
    <i>
      <x v="2"/>
    </i>
    <i>
      <x v="3"/>
    </i>
    <i>
      <x v="4"/>
    </i>
    <i>
      <x v="5"/>
    </i>
    <i>
      <x v="6"/>
    </i>
    <i>
      <x v="7"/>
    </i>
    <i>
      <x v="8"/>
    </i>
    <i>
      <x v="9"/>
    </i>
    <i>
      <x v="10"/>
    </i>
    <i>
      <x v="11"/>
    </i>
    <i t="grand">
      <x/>
    </i>
  </rowItems>
  <colItems count="1">
    <i/>
  </colItems>
  <dataFields count="1">
    <dataField name="Custo" fld="3" baseField="1" baseItem="8" numFmtId="164"/>
  </dataFields>
  <formats count="22">
    <format dxfId="20">
      <pivotArea dataOnly="0" grandRow="1" fieldPosition="0"/>
    </format>
    <format dxfId="21">
      <pivotArea dataOnly="0" grandRow="1" fieldPosition="0"/>
    </format>
    <format dxfId="22">
      <pivotArea collapsedLevelsAreSubtotals="1" fieldPosition="0">
        <references count="1">
          <reference field="1" count="1">
            <x v="0"/>
          </reference>
        </references>
      </pivotArea>
    </format>
    <format dxfId="23">
      <pivotArea collapsedLevelsAreSubtotals="1" fieldPosition="0">
        <references count="1">
          <reference field="1" count="1">
            <x v="1"/>
          </reference>
        </references>
      </pivotArea>
    </format>
    <format dxfId="24">
      <pivotArea collapsedLevelsAreSubtotals="1" fieldPosition="0">
        <references count="1">
          <reference field="1" count="1">
            <x v="2"/>
          </reference>
        </references>
      </pivotArea>
    </format>
    <format dxfId="25">
      <pivotArea collapsedLevelsAreSubtotals="1" fieldPosition="0">
        <references count="1">
          <reference field="1" count="1">
            <x v="3"/>
          </reference>
        </references>
      </pivotArea>
    </format>
    <format dxfId="26">
      <pivotArea collapsedLevelsAreSubtotals="1" fieldPosition="0">
        <references count="1">
          <reference field="1" count="1">
            <x v="4"/>
          </reference>
        </references>
      </pivotArea>
    </format>
    <format dxfId="27">
      <pivotArea collapsedLevelsAreSubtotals="1" fieldPosition="0">
        <references count="1">
          <reference field="1" count="1">
            <x v="5"/>
          </reference>
        </references>
      </pivotArea>
    </format>
    <format dxfId="28">
      <pivotArea collapsedLevelsAreSubtotals="1" fieldPosition="0">
        <references count="1">
          <reference field="1" count="1">
            <x v="6"/>
          </reference>
        </references>
      </pivotArea>
    </format>
    <format dxfId="29">
      <pivotArea collapsedLevelsAreSubtotals="1" fieldPosition="0">
        <references count="1">
          <reference field="1" count="1">
            <x v="7"/>
          </reference>
        </references>
      </pivotArea>
    </format>
    <format dxfId="30">
      <pivotArea collapsedLevelsAreSubtotals="1" fieldPosition="0">
        <references count="1">
          <reference field="1" count="1">
            <x v="8"/>
          </reference>
        </references>
      </pivotArea>
    </format>
    <format dxfId="31">
      <pivotArea collapsedLevelsAreSubtotals="1" fieldPosition="0">
        <references count="1">
          <reference field="1" count="1">
            <x v="9"/>
          </reference>
        </references>
      </pivotArea>
    </format>
    <format dxfId="32">
      <pivotArea collapsedLevelsAreSubtotals="1" fieldPosition="0">
        <references count="1">
          <reference field="1" count="1">
            <x v="10"/>
          </reference>
        </references>
      </pivotArea>
    </format>
    <format dxfId="33">
      <pivotArea collapsedLevelsAreSubtotals="1" fieldPosition="0">
        <references count="1">
          <reference field="1" count="1">
            <x v="11"/>
          </reference>
        </references>
      </pivotArea>
    </format>
    <format dxfId="34">
      <pivotArea grandRow="1" outline="0" collapsedLevelsAreSubtotals="1" fieldPosition="0"/>
    </format>
    <format dxfId="35">
      <pivotArea outline="0" fieldPosition="0">
        <references count="1">
          <reference field="4294967294" count="1">
            <x v="0"/>
          </reference>
        </references>
      </pivotArea>
    </format>
    <format dxfId="36">
      <pivotArea type="all" dataOnly="0" outline="0" fieldPosition="0"/>
    </format>
    <format dxfId="37">
      <pivotArea outline="0" collapsedLevelsAreSubtotals="1" fieldPosition="0"/>
    </format>
    <format dxfId="38">
      <pivotArea field="1" type="button" dataOnly="0" labelOnly="1" outline="0" axis="axisRow" fieldPosition="0"/>
    </format>
    <format dxfId="39">
      <pivotArea dataOnly="0" labelOnly="1" fieldPosition="0">
        <references count="1">
          <reference field="1" count="0"/>
        </references>
      </pivotArea>
    </format>
    <format dxfId="40">
      <pivotArea dataOnly="0" labelOnly="1" grandRow="1" outline="0" fieldPosition="0"/>
    </format>
    <format dxfId="41">
      <pivotArea dataOnly="0" labelOnly="1" outline="0" axis="axisValues" fieldPosition="0"/>
    </format>
  </formats>
  <chartFormats count="14">
    <chartFormat chart="1" format="1" series="1">
      <pivotArea type="data" outline="0" fieldPosition="0">
        <references count="1">
          <reference field="4294967294" count="1" selected="0">
            <x v="0"/>
          </reference>
        </references>
      </pivotArea>
    </chartFormat>
    <chartFormat chart="2" format="2" series="1">
      <pivotArea type="data" outline="0" fieldPosition="0">
        <references count="1">
          <reference field="4294967294" count="1" selected="0">
            <x v="0"/>
          </reference>
        </references>
      </pivotArea>
    </chartFormat>
    <chartFormat chart="2" format="3">
      <pivotArea type="data" outline="0" fieldPosition="0">
        <references count="2">
          <reference field="4294967294" count="1" selected="0">
            <x v="0"/>
          </reference>
          <reference field="1" count="1" selected="0">
            <x v="0"/>
          </reference>
        </references>
      </pivotArea>
    </chartFormat>
    <chartFormat chart="2" format="4">
      <pivotArea type="data" outline="0" fieldPosition="0">
        <references count="2">
          <reference field="4294967294" count="1" selected="0">
            <x v="0"/>
          </reference>
          <reference field="1" count="1" selected="0">
            <x v="1"/>
          </reference>
        </references>
      </pivotArea>
    </chartFormat>
    <chartFormat chart="2" format="5">
      <pivotArea type="data" outline="0" fieldPosition="0">
        <references count="2">
          <reference field="4294967294" count="1" selected="0">
            <x v="0"/>
          </reference>
          <reference field="1" count="1" selected="0">
            <x v="2"/>
          </reference>
        </references>
      </pivotArea>
    </chartFormat>
    <chartFormat chart="2" format="6">
      <pivotArea type="data" outline="0" fieldPosition="0">
        <references count="2">
          <reference field="4294967294" count="1" selected="0">
            <x v="0"/>
          </reference>
          <reference field="1" count="1" selected="0">
            <x v="3"/>
          </reference>
        </references>
      </pivotArea>
    </chartFormat>
    <chartFormat chart="2" format="7">
      <pivotArea type="data" outline="0" fieldPosition="0">
        <references count="2">
          <reference field="4294967294" count="1" selected="0">
            <x v="0"/>
          </reference>
          <reference field="1" count="1" selected="0">
            <x v="4"/>
          </reference>
        </references>
      </pivotArea>
    </chartFormat>
    <chartFormat chart="2" format="8">
      <pivotArea type="data" outline="0" fieldPosition="0">
        <references count="2">
          <reference field="4294967294" count="1" selected="0">
            <x v="0"/>
          </reference>
          <reference field="1" count="1" selected="0">
            <x v="5"/>
          </reference>
        </references>
      </pivotArea>
    </chartFormat>
    <chartFormat chart="2" format="9">
      <pivotArea type="data" outline="0" fieldPosition="0">
        <references count="2">
          <reference field="4294967294" count="1" selected="0">
            <x v="0"/>
          </reference>
          <reference field="1" count="1" selected="0">
            <x v="6"/>
          </reference>
        </references>
      </pivotArea>
    </chartFormat>
    <chartFormat chart="2" format="10">
      <pivotArea type="data" outline="0" fieldPosition="0">
        <references count="2">
          <reference field="4294967294" count="1" selected="0">
            <x v="0"/>
          </reference>
          <reference field="1" count="1" selected="0">
            <x v="7"/>
          </reference>
        </references>
      </pivotArea>
    </chartFormat>
    <chartFormat chart="2" format="11">
      <pivotArea type="data" outline="0" fieldPosition="0">
        <references count="2">
          <reference field="4294967294" count="1" selected="0">
            <x v="0"/>
          </reference>
          <reference field="1" count="1" selected="0">
            <x v="8"/>
          </reference>
        </references>
      </pivotArea>
    </chartFormat>
    <chartFormat chart="2" format="12">
      <pivotArea type="data" outline="0" fieldPosition="0">
        <references count="2">
          <reference field="4294967294" count="1" selected="0">
            <x v="0"/>
          </reference>
          <reference field="1" count="1" selected="0">
            <x v="9"/>
          </reference>
        </references>
      </pivotArea>
    </chartFormat>
    <chartFormat chart="2" format="13">
      <pivotArea type="data" outline="0" fieldPosition="0">
        <references count="2">
          <reference field="4294967294" count="1" selected="0">
            <x v="0"/>
          </reference>
          <reference field="1" count="1" selected="0">
            <x v="10"/>
          </reference>
        </references>
      </pivotArea>
    </chartFormat>
    <chartFormat chart="2" format="14">
      <pivotArea type="data" outline="0" fieldPosition="0">
        <references count="2">
          <reference field="4294967294" count="1" selected="0">
            <x v="0"/>
          </reference>
          <reference field="1" count="1" selected="0">
            <x v="11"/>
          </reference>
        </references>
      </pivotArea>
    </chartFormat>
  </chartFormats>
  <pivotTableStyleInfo name="PivotStyleLight1" showRowHeaders="1" showColHeaders="1" showRowStripes="1" showColStripes="0" showLastColumn="1"/>
  <extLst>
    <ext xmlns:x14="http://schemas.microsoft.com/office/spreadsheetml/2009/9/main" uri="{962EF5D1-5CA2-4c93-8EF4-DBF5C05439D2}">
      <x14:pivotTableDefinition xmlns:xm="http://schemas.microsoft.com/office/excel/2006/main" altTextSummary="Modifique ou insira categorias na tabela para atualizar a lista suspensa da coluna Categoria, na tabela &quot;Detalhes do Orçamento&quot; da planilha Despesas Mensais."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çãodeDados_Categoria" xr10:uid="{55692E11-B6FF-4938-BA0F-65DB971FCD6D}" sourceName="Categoria">
  <pivotTables>
    <pivotTable tabId="4" name="TabelaDinâmicaDeResumoDoOrçamento"/>
  </pivotTables>
  <data>
    <tabular pivotCacheId="2">
      <items count="12">
        <i x="2" s="1"/>
        <i x="8" s="1"/>
        <i x="7" s="1"/>
        <i x="6" s="1"/>
        <i x="1" s="1"/>
        <i x="0" s="1"/>
        <i x="10" s="1"/>
        <i x="4" s="1"/>
        <i x="9" s="1"/>
        <i x="3" s="1"/>
        <i x="5" s="1"/>
        <i x="1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ategoria" xr10:uid="{60270076-30FE-48EA-B3EB-603E6AC95203}" cache="SegmentaçãodeDados_Categoria" caption="Mantenha a tecla Ctrl para selecionar várias categorias" columnCount="4" style="SlicerStyleLight4" rowHeight="22542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etalhesDoOrçamento" displayName="DetalhesDoOrçamento" ref="B2:G62" totalsRowCount="1" headerRowDxfId="18" dataDxfId="17" totalsRowDxfId="16" totalsRowBorderDxfId="15">
  <autoFilter ref="B2:G61" xr:uid="{00000000-0009-0000-0100-000001000000}"/>
  <tableColumns count="6">
    <tableColumn id="2" xr3:uid="{00000000-0010-0000-0000-000002000000}" name="Descrição" totalsRowLabel="Total" dataDxfId="13" totalsRowDxfId="14"/>
    <tableColumn id="1" xr3:uid="{00000000-0010-0000-0000-000001000000}" name="Categoria" dataDxfId="11" totalsRowDxfId="12"/>
    <tableColumn id="3" xr3:uid="{00000000-0010-0000-0000-000003000000}" name="Custo previsto" totalsRowFunction="sum" dataDxfId="9" totalsRowDxfId="10"/>
    <tableColumn id="4" xr3:uid="{00000000-0010-0000-0000-000004000000}" name="Custo Real" totalsRowFunction="sum" dataDxfId="7" totalsRowDxfId="8"/>
    <tableColumn id="5" xr3:uid="{00000000-0010-0000-0000-000005000000}" name="Diferença" totalsRowFunction="sum" dataDxfId="5" totalsRowDxfId="6">
      <calculatedColumnFormula>DetalhesDoOrçamento[[#This Row],[Custo previsto]]-DetalhesDoOrçamento[[#This Row],[Custo Real]]</calculatedColumnFormula>
    </tableColumn>
    <tableColumn id="6" xr3:uid="{00000000-0010-0000-0000-000006000000}" name="Visão geral de custo real" dataDxfId="3" totalsRowDxfId="4">
      <calculatedColumnFormula>DetalhesDoOrçamento[[#This Row],[Custo Real]]</calculatedColumnFormula>
    </tableColumn>
  </tableColumns>
  <tableStyleInfo name="TableStyleLight1" showFirstColumn="0" showLastColumn="0" showRowStripes="1" showColumnStripes="0"/>
  <extLst>
    <ext xmlns:x14="http://schemas.microsoft.com/office/spreadsheetml/2009/9/main" uri="{504A1905-F514-4f6f-8877-14C23A59335A}">
      <x14:table altTextSummary="Selecione &quot;Categoria de despesas mensais&quot; e insira descrição, custos reais e projetados nesta tabela. Os itens Diferença e Total são calculados automaticamente, e a barra Visão geral do custo real é atualizada automaticament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PesquisaDeCategoriaDeOrçamento" displayName="PesquisaDeCategoriaDeOrçamento" ref="E2:E14" totalsRowShown="0" headerRowDxfId="2" dataDxfId="1">
  <autoFilter ref="E2:E14" xr:uid="{00000000-0009-0000-0100-000002000000}"/>
  <tableColumns count="1">
    <tableColumn id="1" xr3:uid="{00000000-0010-0000-0100-000001000000}" name="Pesquisa de orçamento de categoria" dataDxfId="0"/>
  </tableColumns>
  <tableStyleInfo name="TableStyleLight1" showFirstColumn="0" showLastColumn="0" showRowStripes="1" showColumnStripes="0"/>
  <extLst>
    <ext xmlns:x14="http://schemas.microsoft.com/office/spreadsheetml/2009/9/main" uri="{504A1905-F514-4f6f-8877-14C23A59335A}">
      <x14:table altTextSummary="Lista de categorias disponíveis na coluna Categoria, na tabela Detalhes do orçamento, na planilha Despesas mensais."/>
    </ext>
  </extLst>
</table>
</file>

<file path=xl/theme/theme1.xml><?xml version="1.0" encoding="utf-8"?>
<a:theme xmlns:a="http://schemas.openxmlformats.org/drawingml/2006/main" name="3_fambudget_cal">
  <a:themeElements>
    <a:clrScheme name="Custom 10">
      <a:dk1>
        <a:srgbClr val="2F2B20"/>
      </a:dk1>
      <a:lt1>
        <a:srgbClr val="FFFFFF"/>
      </a:lt1>
      <a:dk2>
        <a:srgbClr val="60594E"/>
      </a:dk2>
      <a:lt2>
        <a:srgbClr val="F7F6E4"/>
      </a:lt2>
      <a:accent1>
        <a:srgbClr val="9DAB6D"/>
      </a:accent1>
      <a:accent2>
        <a:srgbClr val="9CBEBD"/>
      </a:accent2>
      <a:accent3>
        <a:srgbClr val="D2CB6C"/>
      </a:accent3>
      <a:accent4>
        <a:srgbClr val="95A39D"/>
      </a:accent4>
      <a:accent5>
        <a:srgbClr val="C89F5D"/>
      </a:accent5>
      <a:accent6>
        <a:srgbClr val="B1A089"/>
      </a:accent6>
      <a:hlink>
        <a:srgbClr val="D25814"/>
      </a:hlink>
      <a:folHlink>
        <a:srgbClr val="849A0A"/>
      </a:folHlink>
    </a:clrScheme>
    <a:fontScheme name="Custom 7">
      <a:majorFont>
        <a:latin typeface="Cambria"/>
        <a:ea typeface=""/>
        <a:cs typeface=""/>
      </a:majorFont>
      <a:minorFont>
        <a:latin typeface="Franklin Gothic Book"/>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294B9-9EDA-4BB6-A406-45B260E18D2D}">
  <sheetPr>
    <tabColor theme="1" tint="9.9978637043366805E-2"/>
  </sheetPr>
  <dimension ref="B1:B8"/>
  <sheetViews>
    <sheetView showGridLines="0" workbookViewId="0"/>
  </sheetViews>
  <sheetFormatPr defaultRowHeight="13.5"/>
  <cols>
    <col min="1" max="1" width="2.625" customWidth="1"/>
    <col min="2" max="2" width="80.625" customWidth="1"/>
    <col min="3" max="3" width="2.625" customWidth="1"/>
  </cols>
  <sheetData>
    <row r="1" spans="2:2" ht="30" customHeight="1" thickBot="1">
      <c r="B1" s="1" t="s">
        <v>0</v>
      </c>
    </row>
    <row r="2" spans="2:2" ht="30" customHeight="1" thickTop="1">
      <c r="B2" s="4" t="s">
        <v>1</v>
      </c>
    </row>
    <row r="3" spans="2:2" ht="46.5" customHeight="1">
      <c r="B3" s="4" t="s">
        <v>2</v>
      </c>
    </row>
    <row r="4" spans="2:2" ht="56.25" customHeight="1">
      <c r="B4" s="4" t="s">
        <v>3</v>
      </c>
    </row>
    <row r="5" spans="2:2" ht="30" customHeight="1">
      <c r="B5" s="4" t="s">
        <v>4</v>
      </c>
    </row>
    <row r="6" spans="2:2" ht="30" customHeight="1">
      <c r="B6" s="2" t="s">
        <v>5</v>
      </c>
    </row>
    <row r="7" spans="2:2" ht="81" customHeight="1">
      <c r="B7" s="4" t="s">
        <v>6</v>
      </c>
    </row>
    <row r="8" spans="2:2" ht="61.5" customHeight="1">
      <c r="B8" s="4" t="s">
        <v>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4B084"/>
    <pageSetUpPr autoPageBreaks="0"/>
  </sheetPr>
  <dimension ref="A1:Q172"/>
  <sheetViews>
    <sheetView showGridLines="0" zoomScaleNormal="100" workbookViewId="0">
      <selection activeCell="T34" sqref="T34"/>
    </sheetView>
  </sheetViews>
  <sheetFormatPr defaultColWidth="9" defaultRowHeight="12.75"/>
  <cols>
    <col min="1" max="1" width="2.625" style="5" customWidth="1"/>
    <col min="2" max="2" width="19.5" style="8" customWidth="1"/>
    <col min="3" max="3" width="18.875" style="8" customWidth="1"/>
    <col min="4" max="4" width="18.25" style="8" customWidth="1"/>
    <col min="5" max="5" width="6.75" style="8" customWidth="1"/>
    <col min="6" max="6" width="15.625" style="8" customWidth="1"/>
    <col min="7" max="7" width="11.75" style="8" customWidth="1"/>
    <col min="8" max="8" width="4" style="8" customWidth="1"/>
    <col min="9" max="9" width="2.5" style="8" customWidth="1"/>
    <col min="10" max="10" width="11.75" style="8" customWidth="1"/>
    <col min="11" max="11" width="29.625" style="8" customWidth="1"/>
    <col min="12" max="12" width="15.25" style="8" customWidth="1"/>
    <col min="13" max="13" width="16.5" style="8" customWidth="1"/>
    <col min="14" max="14" width="14.625" style="8" customWidth="1"/>
    <col min="15" max="15" width="0.875" style="8" customWidth="1"/>
    <col min="16" max="16" width="2.625" style="9" customWidth="1"/>
    <col min="17" max="16384" width="9" style="8"/>
  </cols>
  <sheetData>
    <row r="1" spans="1:17" ht="60.75" customHeight="1">
      <c r="A1" s="5" t="s">
        <v>8</v>
      </c>
      <c r="B1" s="83" t="s">
        <v>9</v>
      </c>
      <c r="C1" s="83"/>
      <c r="D1" s="83"/>
      <c r="E1" s="83"/>
      <c r="F1" s="82"/>
      <c r="G1" s="82"/>
      <c r="H1" s="82"/>
      <c r="I1" s="6"/>
      <c r="J1" s="60" t="s">
        <v>10</v>
      </c>
      <c r="K1" s="7"/>
      <c r="L1" s="7"/>
      <c r="M1" s="71"/>
      <c r="N1" s="71"/>
    </row>
    <row r="2" spans="1:17" ht="30.75" customHeight="1">
      <c r="A2" s="10" t="s">
        <v>11</v>
      </c>
      <c r="B2" s="33" t="s">
        <v>12</v>
      </c>
      <c r="E2" s="11"/>
      <c r="J2" s="72" t="s">
        <v>13</v>
      </c>
      <c r="K2" s="72"/>
      <c r="L2" s="72"/>
      <c r="M2" s="72"/>
      <c r="N2" s="72"/>
    </row>
    <row r="3" spans="1:17" ht="15" customHeight="1">
      <c r="A3" s="12" t="s">
        <v>14</v>
      </c>
      <c r="B3" s="13" t="s">
        <v>15</v>
      </c>
      <c r="C3" s="81" t="s">
        <v>16</v>
      </c>
      <c r="D3" s="81"/>
      <c r="E3" s="81"/>
      <c r="F3" s="81"/>
      <c r="G3" s="14">
        <f>D17-SUM(DetalhesDoOrçamento[Custo previsto])</f>
        <v>1585</v>
      </c>
      <c r="J3" s="70"/>
      <c r="K3" s="70"/>
      <c r="L3" s="70"/>
      <c r="M3" s="70"/>
      <c r="N3" s="70"/>
    </row>
    <row r="4" spans="1:17" ht="15" customHeight="1">
      <c r="A4" s="12" t="s">
        <v>17</v>
      </c>
      <c r="B4" s="13" t="s">
        <v>18</v>
      </c>
      <c r="C4" s="81" t="s">
        <v>19</v>
      </c>
      <c r="D4" s="81"/>
      <c r="E4" s="81"/>
      <c r="F4" s="81"/>
      <c r="G4" s="14">
        <f>D11-SUM(DetalhesDoOrçamento[Custo Real])</f>
        <v>1740</v>
      </c>
      <c r="J4" s="70"/>
      <c r="K4" s="70"/>
      <c r="L4" s="70"/>
      <c r="M4" s="70"/>
      <c r="N4" s="70"/>
    </row>
    <row r="5" spans="1:17" ht="15" customHeight="1">
      <c r="A5" s="5" t="s">
        <v>20</v>
      </c>
      <c r="B5" s="13" t="s">
        <v>21</v>
      </c>
      <c r="C5" s="81" t="s">
        <v>22</v>
      </c>
      <c r="D5" s="81"/>
      <c r="E5" s="81"/>
      <c r="F5" s="81"/>
      <c r="G5" s="14">
        <f>G4-G3</f>
        <v>155</v>
      </c>
      <c r="J5" s="70"/>
      <c r="K5" s="70"/>
      <c r="L5" s="70"/>
      <c r="M5" s="70"/>
      <c r="N5" s="70"/>
    </row>
    <row r="6" spans="1:17" ht="15" customHeight="1">
      <c r="B6" s="15"/>
      <c r="C6" s="16"/>
      <c r="D6" s="16"/>
      <c r="E6" s="16"/>
      <c r="F6" s="16"/>
      <c r="G6" s="16"/>
      <c r="H6" s="16"/>
      <c r="J6" s="70"/>
      <c r="K6" s="70"/>
      <c r="L6" s="70"/>
      <c r="M6" s="70"/>
      <c r="N6" s="70"/>
    </row>
    <row r="7" spans="1:17" ht="30" customHeight="1">
      <c r="A7" s="12" t="s">
        <v>23</v>
      </c>
      <c r="B7" s="34" t="s">
        <v>24</v>
      </c>
      <c r="C7" s="11"/>
      <c r="D7" s="11"/>
      <c r="E7" s="17"/>
      <c r="F7" s="34" t="s">
        <v>25</v>
      </c>
      <c r="G7" s="35"/>
      <c r="H7" s="11"/>
      <c r="J7" s="18" t="s">
        <v>26</v>
      </c>
      <c r="K7" s="19"/>
      <c r="L7" s="19"/>
      <c r="M7" s="19"/>
      <c r="N7" s="19"/>
    </row>
    <row r="8" spans="1:17" ht="15" customHeight="1">
      <c r="A8" s="12" t="s">
        <v>27</v>
      </c>
      <c r="B8" s="74" t="s">
        <v>28</v>
      </c>
      <c r="C8" s="36" t="s">
        <v>29</v>
      </c>
      <c r="D8" s="61">
        <v>5800</v>
      </c>
      <c r="E8" s="62"/>
      <c r="F8" s="75" t="s">
        <v>28</v>
      </c>
      <c r="G8" s="76">
        <f>SUM(DetalhesDoOrçamento[Custo Real])</f>
        <v>7860</v>
      </c>
      <c r="H8" s="36"/>
      <c r="K8" s="20"/>
      <c r="L8" s="20"/>
      <c r="M8" s="20"/>
    </row>
    <row r="9" spans="1:17" ht="19.5" customHeight="1">
      <c r="A9" s="12" t="s">
        <v>30</v>
      </c>
      <c r="B9" s="74"/>
      <c r="C9" s="36" t="s">
        <v>31</v>
      </c>
      <c r="D9" s="61">
        <v>2300</v>
      </c>
      <c r="E9" s="62"/>
      <c r="F9" s="75"/>
      <c r="G9" s="76"/>
      <c r="H9" s="36"/>
      <c r="J9" s="73"/>
      <c r="K9" s="40" t="s">
        <v>32</v>
      </c>
      <c r="L9" s="41" t="s">
        <v>33</v>
      </c>
      <c r="M9" s="41" t="s">
        <v>34</v>
      </c>
      <c r="N9" s="41" t="s">
        <v>35</v>
      </c>
      <c r="O9" s="42"/>
      <c r="P9" s="43"/>
      <c r="Q9" s="22"/>
    </row>
    <row r="10" spans="1:17" ht="17.25" customHeight="1">
      <c r="A10" s="12" t="s">
        <v>36</v>
      </c>
      <c r="B10" s="74"/>
      <c r="C10" s="36" t="s">
        <v>37</v>
      </c>
      <c r="D10" s="61">
        <v>1500</v>
      </c>
      <c r="E10" s="62"/>
      <c r="F10" s="75"/>
      <c r="G10" s="76"/>
      <c r="H10" s="46"/>
      <c r="J10" s="73"/>
      <c r="K10" s="37" t="s">
        <v>38</v>
      </c>
      <c r="L10" s="38">
        <v>140</v>
      </c>
      <c r="M10" s="38">
        <v>140</v>
      </c>
      <c r="N10" s="38">
        <v>0</v>
      </c>
      <c r="O10" s="22"/>
      <c r="P10" s="43"/>
      <c r="Q10" s="22"/>
    </row>
    <row r="11" spans="1:17" ht="19.5" customHeight="1">
      <c r="A11" s="12" t="s">
        <v>39</v>
      </c>
      <c r="B11" s="74"/>
      <c r="C11" s="63" t="s">
        <v>40</v>
      </c>
      <c r="D11" s="64">
        <f>SUM(D8:D10)</f>
        <v>9600</v>
      </c>
      <c r="E11" s="62"/>
      <c r="F11" s="75"/>
      <c r="G11" s="76"/>
      <c r="H11" s="46"/>
      <c r="J11" s="73"/>
      <c r="K11" s="44"/>
      <c r="L11" s="45"/>
      <c r="M11" s="45"/>
      <c r="N11" s="45"/>
      <c r="O11" s="22"/>
      <c r="P11" s="43"/>
      <c r="Q11" s="22"/>
    </row>
    <row r="12" spans="1:17" ht="17.25" customHeight="1">
      <c r="B12" s="25"/>
      <c r="C12" s="65"/>
      <c r="D12" s="65"/>
      <c r="E12" s="66"/>
      <c r="F12" s="67"/>
      <c r="G12" s="68"/>
      <c r="H12" s="65"/>
      <c r="J12" s="73"/>
      <c r="K12" s="37" t="s">
        <v>41</v>
      </c>
      <c r="L12" s="38">
        <v>400</v>
      </c>
      <c r="M12" s="38">
        <v>358</v>
      </c>
      <c r="N12" s="38">
        <v>42</v>
      </c>
      <c r="O12" s="22"/>
      <c r="P12" s="43"/>
      <c r="Q12" s="22"/>
    </row>
    <row r="13" spans="1:17" ht="15" customHeight="1">
      <c r="A13" s="12" t="s">
        <v>42</v>
      </c>
      <c r="B13" s="79" t="s">
        <v>43</v>
      </c>
      <c r="C13" s="36"/>
      <c r="D13" s="36"/>
      <c r="E13" s="62"/>
      <c r="F13" s="77" t="s">
        <v>43</v>
      </c>
      <c r="G13" s="78">
        <f>SUM(DetalhesDoOrçamento[Custo previsto])</f>
        <v>7915</v>
      </c>
      <c r="H13" s="36"/>
      <c r="J13" s="73"/>
      <c r="K13" s="44"/>
      <c r="L13" s="45"/>
      <c r="M13" s="45"/>
      <c r="N13" s="45"/>
      <c r="O13" s="22"/>
      <c r="P13" s="43"/>
      <c r="Q13" s="22"/>
    </row>
    <row r="14" spans="1:17" ht="17.25" customHeight="1">
      <c r="A14" s="12" t="s">
        <v>44</v>
      </c>
      <c r="B14" s="80"/>
      <c r="C14" s="36" t="s">
        <v>29</v>
      </c>
      <c r="D14" s="61">
        <v>6000</v>
      </c>
      <c r="E14" s="62"/>
      <c r="F14" s="75"/>
      <c r="G14" s="76"/>
      <c r="H14" s="36"/>
      <c r="J14" s="73"/>
      <c r="K14" s="37" t="s">
        <v>45</v>
      </c>
      <c r="L14" s="38">
        <v>1100</v>
      </c>
      <c r="M14" s="38">
        <v>1320</v>
      </c>
      <c r="N14" s="38">
        <v>-220</v>
      </c>
      <c r="O14" s="22"/>
      <c r="P14" s="43"/>
      <c r="Q14" s="22"/>
    </row>
    <row r="15" spans="1:17" ht="15" customHeight="1">
      <c r="A15" s="12" t="s">
        <v>46</v>
      </c>
      <c r="B15" s="80"/>
      <c r="C15" s="36" t="s">
        <v>31</v>
      </c>
      <c r="D15" s="61">
        <v>1000</v>
      </c>
      <c r="E15" s="62"/>
      <c r="F15" s="75"/>
      <c r="G15" s="76"/>
      <c r="H15" s="46"/>
      <c r="J15" s="73"/>
      <c r="K15" s="44"/>
      <c r="L15" s="45"/>
      <c r="M15" s="45"/>
      <c r="N15" s="45"/>
      <c r="O15" s="22"/>
      <c r="P15" s="43"/>
      <c r="Q15" s="22"/>
    </row>
    <row r="16" spans="1:17" ht="17.25" customHeight="1">
      <c r="A16" s="12" t="s">
        <v>47</v>
      </c>
      <c r="B16" s="80"/>
      <c r="C16" s="36" t="s">
        <v>37</v>
      </c>
      <c r="D16" s="61">
        <v>2500</v>
      </c>
      <c r="E16" s="62"/>
      <c r="F16" s="75"/>
      <c r="G16" s="76"/>
      <c r="H16" s="46"/>
      <c r="J16" s="73"/>
      <c r="K16" s="37" t="s">
        <v>48</v>
      </c>
      <c r="L16" s="38">
        <v>100</v>
      </c>
      <c r="M16" s="38">
        <v>125</v>
      </c>
      <c r="N16" s="38">
        <v>-25</v>
      </c>
      <c r="O16" s="22"/>
      <c r="P16" s="43"/>
      <c r="Q16" s="22"/>
    </row>
    <row r="17" spans="1:17" ht="15" customHeight="1">
      <c r="A17" s="12" t="s">
        <v>49</v>
      </c>
      <c r="B17" s="80"/>
      <c r="C17" s="63" t="s">
        <v>40</v>
      </c>
      <c r="D17" s="64">
        <f>SUM(D14:D16)</f>
        <v>9500</v>
      </c>
      <c r="E17" s="69"/>
      <c r="F17" s="75"/>
      <c r="G17" s="76"/>
      <c r="H17" s="39"/>
      <c r="J17" s="73"/>
      <c r="K17" s="44"/>
      <c r="L17" s="45"/>
      <c r="M17" s="45"/>
      <c r="N17" s="45"/>
      <c r="O17" s="22"/>
      <c r="P17" s="43"/>
      <c r="Q17" s="22"/>
    </row>
    <row r="18" spans="1:17" ht="17.25" customHeight="1">
      <c r="B18" s="28"/>
      <c r="C18" s="29"/>
      <c r="D18" s="29"/>
      <c r="E18" s="30"/>
      <c r="F18" s="26"/>
      <c r="G18" s="27"/>
      <c r="H18" s="29"/>
      <c r="J18" s="73"/>
      <c r="K18" s="37" t="s">
        <v>50</v>
      </c>
      <c r="L18" s="38">
        <v>2830</v>
      </c>
      <c r="M18" s="38">
        <v>2702</v>
      </c>
      <c r="N18" s="38">
        <v>128</v>
      </c>
      <c r="O18" s="22"/>
      <c r="P18" s="43"/>
      <c r="Q18" s="22"/>
    </row>
    <row r="19" spans="1:17" ht="15" customHeight="1">
      <c r="J19" s="73"/>
      <c r="K19" s="44"/>
      <c r="L19" s="45"/>
      <c r="M19" s="45"/>
      <c r="N19" s="45"/>
      <c r="O19" s="22"/>
      <c r="P19" s="43"/>
      <c r="Q19" s="22"/>
    </row>
    <row r="20" spans="1:17" ht="17.25" customHeight="1">
      <c r="A20" s="5" t="s">
        <v>51</v>
      </c>
      <c r="B20" s="70" t="s">
        <v>52</v>
      </c>
      <c r="C20" s="70"/>
      <c r="D20" s="70"/>
      <c r="E20" s="70"/>
      <c r="F20" s="70"/>
      <c r="G20" s="70"/>
      <c r="J20" s="73"/>
      <c r="K20" s="37" t="s">
        <v>53</v>
      </c>
      <c r="L20" s="38">
        <v>900</v>
      </c>
      <c r="M20" s="38">
        <v>900</v>
      </c>
      <c r="N20" s="38">
        <v>0</v>
      </c>
      <c r="O20" s="22"/>
      <c r="P20" s="43"/>
      <c r="Q20" s="22"/>
    </row>
    <row r="21" spans="1:17" ht="15" customHeight="1">
      <c r="B21" s="70"/>
      <c r="C21" s="70"/>
      <c r="D21" s="70"/>
      <c r="E21" s="70"/>
      <c r="F21" s="70"/>
      <c r="G21" s="70"/>
      <c r="J21" s="73"/>
      <c r="K21" s="44"/>
      <c r="L21" s="45"/>
      <c r="M21" s="45"/>
      <c r="N21" s="45"/>
      <c r="O21" s="22"/>
      <c r="P21" s="43"/>
      <c r="Q21" s="22"/>
    </row>
    <row r="22" spans="1:17" ht="17.25" customHeight="1">
      <c r="B22" s="70"/>
      <c r="C22" s="70"/>
      <c r="D22" s="70"/>
      <c r="E22" s="70"/>
      <c r="F22" s="70"/>
      <c r="G22" s="70"/>
      <c r="J22" s="73"/>
      <c r="K22" s="37" t="s">
        <v>54</v>
      </c>
      <c r="L22" s="38">
        <v>200</v>
      </c>
      <c r="M22" s="38">
        <v>200</v>
      </c>
      <c r="N22" s="38">
        <v>0</v>
      </c>
      <c r="O22" s="22"/>
      <c r="P22" s="43"/>
      <c r="Q22" s="22"/>
    </row>
    <row r="23" spans="1:17" ht="15" customHeight="1">
      <c r="B23" s="70"/>
      <c r="C23" s="70"/>
      <c r="D23" s="70"/>
      <c r="E23" s="70"/>
      <c r="F23" s="70"/>
      <c r="G23" s="70"/>
      <c r="J23" s="73"/>
      <c r="K23" s="44"/>
      <c r="L23" s="45"/>
      <c r="M23" s="45"/>
      <c r="N23" s="45"/>
      <c r="O23" s="22"/>
      <c r="P23" s="43"/>
      <c r="Q23" s="22"/>
    </row>
    <row r="24" spans="1:17" ht="17.25" customHeight="1">
      <c r="B24" s="70"/>
      <c r="C24" s="70"/>
      <c r="D24" s="70"/>
      <c r="E24" s="70"/>
      <c r="F24" s="70"/>
      <c r="G24" s="70"/>
      <c r="J24" s="73"/>
      <c r="K24" s="37" t="s">
        <v>55</v>
      </c>
      <c r="L24" s="38">
        <v>150</v>
      </c>
      <c r="M24" s="38">
        <v>140</v>
      </c>
      <c r="N24" s="38">
        <v>10</v>
      </c>
      <c r="O24" s="22"/>
      <c r="P24" s="43"/>
      <c r="Q24" s="22"/>
    </row>
    <row r="25" spans="1:17" ht="15" customHeight="1">
      <c r="B25" s="70"/>
      <c r="C25" s="70"/>
      <c r="D25" s="70"/>
      <c r="E25" s="70"/>
      <c r="F25" s="70"/>
      <c r="G25" s="70"/>
      <c r="J25" s="73"/>
      <c r="K25" s="44"/>
      <c r="L25" s="45"/>
      <c r="M25" s="45"/>
      <c r="N25" s="45"/>
      <c r="O25" s="22"/>
      <c r="P25" s="43"/>
      <c r="Q25" s="22"/>
    </row>
    <row r="26" spans="1:17" ht="17.25" customHeight="1">
      <c r="B26" s="70"/>
      <c r="C26" s="70"/>
      <c r="D26" s="70"/>
      <c r="E26" s="70"/>
      <c r="F26" s="70"/>
      <c r="G26" s="70"/>
      <c r="J26" s="73"/>
      <c r="K26" s="37" t="s">
        <v>56</v>
      </c>
      <c r="L26" s="38">
        <v>170</v>
      </c>
      <c r="M26" s="38">
        <v>100</v>
      </c>
      <c r="N26" s="38">
        <v>70</v>
      </c>
      <c r="O26" s="22"/>
      <c r="P26" s="43"/>
      <c r="Q26" s="22"/>
    </row>
    <row r="27" spans="1:17" ht="15" customHeight="1">
      <c r="B27" s="70"/>
      <c r="C27" s="70"/>
      <c r="D27" s="70"/>
      <c r="E27" s="70"/>
      <c r="F27" s="70"/>
      <c r="G27" s="70"/>
      <c r="J27" s="73"/>
      <c r="K27" s="44"/>
      <c r="L27" s="45"/>
      <c r="M27" s="45"/>
      <c r="N27" s="45"/>
      <c r="O27" s="22"/>
      <c r="P27" s="43"/>
      <c r="Q27" s="22"/>
    </row>
    <row r="28" spans="1:17" ht="17.25" customHeight="1">
      <c r="B28" s="70"/>
      <c r="C28" s="70"/>
      <c r="D28" s="70"/>
      <c r="E28" s="70"/>
      <c r="F28" s="70"/>
      <c r="G28" s="70"/>
      <c r="J28" s="73"/>
      <c r="K28" s="37" t="s">
        <v>57</v>
      </c>
      <c r="L28" s="38">
        <v>200</v>
      </c>
      <c r="M28" s="38">
        <v>200</v>
      </c>
      <c r="N28" s="38">
        <v>0</v>
      </c>
      <c r="O28" s="22"/>
      <c r="P28" s="43"/>
      <c r="Q28" s="22"/>
    </row>
    <row r="29" spans="1:17" ht="15" customHeight="1">
      <c r="B29" s="70"/>
      <c r="C29" s="70"/>
      <c r="D29" s="70"/>
      <c r="E29" s="70"/>
      <c r="F29" s="70"/>
      <c r="G29" s="70"/>
      <c r="J29" s="73"/>
      <c r="K29" s="44"/>
      <c r="L29" s="45"/>
      <c r="M29" s="45"/>
      <c r="N29" s="45"/>
      <c r="O29" s="22"/>
      <c r="P29" s="43"/>
      <c r="Q29" s="22"/>
    </row>
    <row r="30" spans="1:17" ht="17.25" customHeight="1">
      <c r="B30" s="70"/>
      <c r="C30" s="70"/>
      <c r="D30" s="70"/>
      <c r="E30" s="70"/>
      <c r="F30" s="70"/>
      <c r="G30" s="70"/>
      <c r="J30" s="73"/>
      <c r="K30" s="37" t="s">
        <v>58</v>
      </c>
      <c r="L30" s="38">
        <v>300</v>
      </c>
      <c r="M30" s="38">
        <v>300</v>
      </c>
      <c r="N30" s="38">
        <v>0</v>
      </c>
      <c r="O30" s="22"/>
      <c r="P30" s="43"/>
      <c r="Q30" s="22"/>
    </row>
    <row r="31" spans="1:17" ht="15" customHeight="1">
      <c r="B31" s="70"/>
      <c r="C31" s="70"/>
      <c r="D31" s="70"/>
      <c r="E31" s="70"/>
      <c r="F31" s="70"/>
      <c r="G31" s="70"/>
      <c r="J31" s="73"/>
      <c r="K31" s="44"/>
      <c r="L31" s="45"/>
      <c r="M31" s="45"/>
      <c r="N31" s="45"/>
      <c r="O31" s="22"/>
      <c r="P31" s="43"/>
      <c r="Q31" s="22"/>
    </row>
    <row r="32" spans="1:17" ht="17.25" customHeight="1">
      <c r="B32" s="70"/>
      <c r="C32" s="70"/>
      <c r="D32" s="70"/>
      <c r="E32" s="70"/>
      <c r="F32" s="70"/>
      <c r="G32" s="70"/>
      <c r="J32" s="73"/>
      <c r="K32" s="37" t="s">
        <v>59</v>
      </c>
      <c r="L32" s="38">
        <v>1425</v>
      </c>
      <c r="M32" s="38">
        <v>1375</v>
      </c>
      <c r="N32" s="38">
        <v>50</v>
      </c>
      <c r="O32" s="22"/>
      <c r="P32" s="43"/>
      <c r="Q32" s="22"/>
    </row>
    <row r="33" spans="1:17" ht="15" customHeight="1">
      <c r="B33" s="70"/>
      <c r="C33" s="70"/>
      <c r="D33" s="70"/>
      <c r="E33" s="70"/>
      <c r="F33" s="70"/>
      <c r="G33" s="70"/>
      <c r="J33" s="46"/>
      <c r="K33" s="44"/>
      <c r="L33" s="45"/>
      <c r="M33" s="45"/>
      <c r="N33" s="45"/>
      <c r="O33" s="22"/>
      <c r="P33" s="43"/>
      <c r="Q33" s="22"/>
    </row>
    <row r="34" spans="1:17" ht="26.25" customHeight="1">
      <c r="B34" s="70"/>
      <c r="C34" s="70"/>
      <c r="D34" s="70"/>
      <c r="E34" s="70"/>
      <c r="F34" s="70"/>
      <c r="G34" s="70"/>
      <c r="J34" s="46"/>
      <c r="K34" s="47" t="s">
        <v>60</v>
      </c>
      <c r="L34" s="48">
        <v>7915</v>
      </c>
      <c r="M34" s="49">
        <v>7860</v>
      </c>
      <c r="N34" s="50">
        <v>55</v>
      </c>
      <c r="O34" s="22"/>
      <c r="P34" s="43"/>
      <c r="Q34" s="22"/>
    </row>
    <row r="35" spans="1:17" ht="15" customHeight="1">
      <c r="B35" s="70"/>
      <c r="C35" s="70"/>
      <c r="D35" s="70"/>
      <c r="E35" s="70"/>
      <c r="F35" s="70"/>
      <c r="G35" s="70"/>
      <c r="K35" s="9"/>
      <c r="L35" s="9"/>
      <c r="M35" s="9"/>
      <c r="N35" s="9"/>
    </row>
    <row r="36" spans="1:17" ht="15" customHeight="1">
      <c r="E36" s="32"/>
      <c r="K36" s="9"/>
      <c r="L36" s="9"/>
      <c r="M36" s="9"/>
      <c r="N36" s="9"/>
    </row>
    <row r="37" spans="1:17" ht="15" customHeight="1">
      <c r="K37" s="9"/>
      <c r="L37" s="9"/>
      <c r="M37" s="9"/>
      <c r="N37" s="9"/>
    </row>
    <row r="38" spans="1:17" ht="15" customHeight="1">
      <c r="K38" s="9"/>
      <c r="L38" s="9"/>
      <c r="M38" s="9"/>
      <c r="N38" s="9"/>
    </row>
    <row r="39" spans="1:17" ht="15" customHeight="1">
      <c r="K39" s="9"/>
      <c r="L39" s="9"/>
      <c r="M39" s="9"/>
      <c r="N39" s="9"/>
    </row>
    <row r="40" spans="1:17" ht="15" customHeight="1">
      <c r="K40" s="9"/>
      <c r="L40" s="9"/>
      <c r="M40" s="9"/>
      <c r="N40" s="9"/>
    </row>
    <row r="41" spans="1:17" ht="15" customHeight="1">
      <c r="K41" s="9"/>
      <c r="L41" s="9"/>
      <c r="M41" s="9"/>
      <c r="N41" s="9"/>
    </row>
    <row r="42" spans="1:17" ht="15" customHeight="1">
      <c r="K42" s="9"/>
      <c r="L42" s="9"/>
      <c r="M42" s="9"/>
      <c r="N42" s="9"/>
    </row>
    <row r="43" spans="1:17" ht="15" customHeight="1">
      <c r="K43" s="9"/>
      <c r="L43" s="9"/>
      <c r="M43" s="9"/>
      <c r="N43" s="9"/>
    </row>
    <row r="44" spans="1:17" ht="15" customHeight="1">
      <c r="K44" s="9"/>
      <c r="L44" s="9"/>
      <c r="M44" s="9"/>
      <c r="N44" s="9"/>
    </row>
    <row r="45" spans="1:17" ht="15" customHeight="1">
      <c r="K45" s="9"/>
      <c r="L45" s="9"/>
      <c r="M45" s="9"/>
      <c r="N45" s="9"/>
    </row>
    <row r="46" spans="1:17" ht="15" customHeight="1">
      <c r="J46" s="9"/>
      <c r="K46" s="9"/>
      <c r="L46" s="9"/>
      <c r="M46" s="9"/>
      <c r="N46" s="9"/>
    </row>
    <row r="47" spans="1:17">
      <c r="B47" s="9"/>
      <c r="C47" s="9"/>
      <c r="D47" s="9"/>
      <c r="E47" s="9"/>
      <c r="F47" s="9"/>
      <c r="G47" s="9"/>
      <c r="H47" s="9"/>
      <c r="I47" s="9"/>
      <c r="J47" s="9"/>
      <c r="K47" s="9"/>
      <c r="L47" s="9"/>
      <c r="M47" s="9"/>
      <c r="N47" s="9"/>
      <c r="O47" s="9"/>
    </row>
    <row r="48" spans="1:17" s="9" customFormat="1">
      <c r="A48" s="12"/>
    </row>
    <row r="49" spans="1:1" s="9" customFormat="1">
      <c r="A49" s="12"/>
    </row>
    <row r="50" spans="1:1" s="9" customFormat="1">
      <c r="A50" s="12"/>
    </row>
    <row r="51" spans="1:1" s="9" customFormat="1">
      <c r="A51" s="12"/>
    </row>
    <row r="52" spans="1:1" s="9" customFormat="1">
      <c r="A52" s="12"/>
    </row>
    <row r="53" spans="1:1" s="9" customFormat="1">
      <c r="A53" s="12"/>
    </row>
    <row r="54" spans="1:1" s="9" customFormat="1">
      <c r="A54" s="12"/>
    </row>
    <row r="55" spans="1:1" s="9" customFormat="1">
      <c r="A55" s="12"/>
    </row>
    <row r="56" spans="1:1" s="9" customFormat="1">
      <c r="A56" s="12"/>
    </row>
    <row r="57" spans="1:1" s="9" customFormat="1">
      <c r="A57" s="12"/>
    </row>
    <row r="58" spans="1:1" s="9" customFormat="1">
      <c r="A58" s="12"/>
    </row>
    <row r="59" spans="1:1" s="9" customFormat="1">
      <c r="A59" s="12"/>
    </row>
    <row r="60" spans="1:1" s="9" customFormat="1">
      <c r="A60" s="12"/>
    </row>
    <row r="61" spans="1:1" s="9" customFormat="1">
      <c r="A61" s="12"/>
    </row>
    <row r="62" spans="1:1" s="9" customFormat="1">
      <c r="A62" s="12"/>
    </row>
    <row r="63" spans="1:1" s="9" customFormat="1">
      <c r="A63" s="12"/>
    </row>
    <row r="64" spans="1:1" s="9" customFormat="1">
      <c r="A64" s="12"/>
    </row>
    <row r="65" spans="1:1" s="9" customFormat="1">
      <c r="A65" s="12"/>
    </row>
    <row r="66" spans="1:1" s="9" customFormat="1">
      <c r="A66" s="12"/>
    </row>
    <row r="67" spans="1:1" s="9" customFormat="1">
      <c r="A67" s="12"/>
    </row>
    <row r="68" spans="1:1" s="9" customFormat="1">
      <c r="A68" s="12"/>
    </row>
    <row r="69" spans="1:1" s="9" customFormat="1">
      <c r="A69" s="12"/>
    </row>
    <row r="70" spans="1:1" s="9" customFormat="1">
      <c r="A70" s="12"/>
    </row>
    <row r="71" spans="1:1" s="9" customFormat="1">
      <c r="A71" s="12"/>
    </row>
    <row r="72" spans="1:1" s="9" customFormat="1">
      <c r="A72" s="12"/>
    </row>
    <row r="73" spans="1:1" s="9" customFormat="1">
      <c r="A73" s="12"/>
    </row>
    <row r="74" spans="1:1" s="9" customFormat="1">
      <c r="A74" s="12"/>
    </row>
    <row r="75" spans="1:1" s="9" customFormat="1">
      <c r="A75" s="12"/>
    </row>
    <row r="76" spans="1:1" s="9" customFormat="1">
      <c r="A76" s="12"/>
    </row>
    <row r="77" spans="1:1" s="9" customFormat="1">
      <c r="A77" s="12"/>
    </row>
    <row r="78" spans="1:1" s="9" customFormat="1">
      <c r="A78" s="12"/>
    </row>
    <row r="79" spans="1:1" s="9" customFormat="1">
      <c r="A79" s="12"/>
    </row>
    <row r="80" spans="1:1" s="9" customFormat="1">
      <c r="A80" s="12"/>
    </row>
    <row r="81" spans="1:1" s="9" customFormat="1">
      <c r="A81" s="12"/>
    </row>
    <row r="82" spans="1:1" s="9" customFormat="1">
      <c r="A82" s="12"/>
    </row>
    <row r="83" spans="1:1" s="9" customFormat="1">
      <c r="A83" s="12"/>
    </row>
    <row r="84" spans="1:1" s="9" customFormat="1">
      <c r="A84" s="12"/>
    </row>
    <row r="85" spans="1:1" s="9" customFormat="1">
      <c r="A85" s="12"/>
    </row>
    <row r="86" spans="1:1" s="9" customFormat="1">
      <c r="A86" s="12"/>
    </row>
    <row r="87" spans="1:1" s="9" customFormat="1">
      <c r="A87" s="12"/>
    </row>
    <row r="88" spans="1:1" s="9" customFormat="1">
      <c r="A88" s="12"/>
    </row>
    <row r="89" spans="1:1" s="9" customFormat="1">
      <c r="A89" s="12"/>
    </row>
    <row r="90" spans="1:1" s="9" customFormat="1">
      <c r="A90" s="12"/>
    </row>
    <row r="91" spans="1:1" s="9" customFormat="1">
      <c r="A91" s="12"/>
    </row>
    <row r="92" spans="1:1" s="9" customFormat="1">
      <c r="A92" s="12"/>
    </row>
    <row r="93" spans="1:1" s="9" customFormat="1">
      <c r="A93" s="12"/>
    </row>
    <row r="94" spans="1:1" s="9" customFormat="1">
      <c r="A94" s="12"/>
    </row>
    <row r="95" spans="1:1" s="9" customFormat="1">
      <c r="A95" s="12"/>
    </row>
    <row r="96" spans="1:1" s="9" customFormat="1">
      <c r="A96" s="12"/>
    </row>
    <row r="97" spans="1:1" s="9" customFormat="1">
      <c r="A97" s="12"/>
    </row>
    <row r="98" spans="1:1" s="9" customFormat="1">
      <c r="A98" s="12"/>
    </row>
    <row r="99" spans="1:1" s="9" customFormat="1">
      <c r="A99" s="12"/>
    </row>
    <row r="100" spans="1:1" s="9" customFormat="1">
      <c r="A100" s="12"/>
    </row>
    <row r="101" spans="1:1" s="9" customFormat="1">
      <c r="A101" s="12"/>
    </row>
    <row r="102" spans="1:1" s="9" customFormat="1">
      <c r="A102" s="12"/>
    </row>
    <row r="103" spans="1:1" s="9" customFormat="1">
      <c r="A103" s="12"/>
    </row>
    <row r="104" spans="1:1" s="9" customFormat="1">
      <c r="A104" s="12"/>
    </row>
    <row r="105" spans="1:1" s="9" customFormat="1">
      <c r="A105" s="12"/>
    </row>
    <row r="106" spans="1:1" s="9" customFormat="1">
      <c r="A106" s="12"/>
    </row>
    <row r="107" spans="1:1" s="9" customFormat="1">
      <c r="A107" s="12"/>
    </row>
    <row r="108" spans="1:1" s="9" customFormat="1">
      <c r="A108" s="12"/>
    </row>
    <row r="109" spans="1:1" s="9" customFormat="1">
      <c r="A109" s="12"/>
    </row>
    <row r="110" spans="1:1" s="9" customFormat="1">
      <c r="A110" s="12"/>
    </row>
    <row r="111" spans="1:1" s="9" customFormat="1">
      <c r="A111" s="12"/>
    </row>
    <row r="112" spans="1:1" s="9" customFormat="1">
      <c r="A112" s="12"/>
    </row>
    <row r="113" spans="1:1" s="9" customFormat="1">
      <c r="A113" s="12"/>
    </row>
    <row r="114" spans="1:1" s="9" customFormat="1">
      <c r="A114" s="12"/>
    </row>
    <row r="115" spans="1:1" s="9" customFormat="1">
      <c r="A115" s="12"/>
    </row>
    <row r="116" spans="1:1" s="9" customFormat="1">
      <c r="A116" s="12"/>
    </row>
    <row r="117" spans="1:1" s="9" customFormat="1">
      <c r="A117" s="12"/>
    </row>
    <row r="118" spans="1:1" s="9" customFormat="1">
      <c r="A118" s="12"/>
    </row>
    <row r="119" spans="1:1" s="9" customFormat="1">
      <c r="A119" s="12"/>
    </row>
    <row r="120" spans="1:1" s="9" customFormat="1">
      <c r="A120" s="12"/>
    </row>
    <row r="121" spans="1:1" s="9" customFormat="1">
      <c r="A121" s="12"/>
    </row>
    <row r="122" spans="1:1" s="9" customFormat="1">
      <c r="A122" s="12"/>
    </row>
    <row r="123" spans="1:1" s="9" customFormat="1">
      <c r="A123" s="12"/>
    </row>
    <row r="124" spans="1:1" s="9" customFormat="1">
      <c r="A124" s="12"/>
    </row>
    <row r="125" spans="1:1" s="9" customFormat="1">
      <c r="A125" s="12"/>
    </row>
    <row r="126" spans="1:1" s="9" customFormat="1">
      <c r="A126" s="12"/>
    </row>
    <row r="127" spans="1:1" s="9" customFormat="1">
      <c r="A127" s="12"/>
    </row>
    <row r="128" spans="1:1" s="9" customFormat="1">
      <c r="A128" s="12"/>
    </row>
    <row r="129" spans="1:1" s="9" customFormat="1">
      <c r="A129" s="12"/>
    </row>
    <row r="130" spans="1:1" s="9" customFormat="1">
      <c r="A130" s="12"/>
    </row>
    <row r="131" spans="1:1" s="9" customFormat="1">
      <c r="A131" s="12"/>
    </row>
    <row r="132" spans="1:1" s="9" customFormat="1">
      <c r="A132" s="12"/>
    </row>
    <row r="133" spans="1:1" s="9" customFormat="1">
      <c r="A133" s="12"/>
    </row>
    <row r="134" spans="1:1" s="9" customFormat="1">
      <c r="A134" s="12"/>
    </row>
    <row r="135" spans="1:1" s="9" customFormat="1">
      <c r="A135" s="12"/>
    </row>
    <row r="136" spans="1:1" s="9" customFormat="1">
      <c r="A136" s="12"/>
    </row>
    <row r="137" spans="1:1" s="9" customFormat="1">
      <c r="A137" s="12"/>
    </row>
    <row r="138" spans="1:1" s="9" customFormat="1">
      <c r="A138" s="12"/>
    </row>
    <row r="139" spans="1:1" s="9" customFormat="1">
      <c r="A139" s="12"/>
    </row>
    <row r="140" spans="1:1" s="9" customFormat="1">
      <c r="A140" s="12"/>
    </row>
    <row r="141" spans="1:1" s="9" customFormat="1">
      <c r="A141" s="12"/>
    </row>
    <row r="142" spans="1:1" s="9" customFormat="1">
      <c r="A142" s="12"/>
    </row>
    <row r="143" spans="1:1" s="9" customFormat="1">
      <c r="A143" s="12"/>
    </row>
    <row r="144" spans="1:1" s="9" customFormat="1">
      <c r="A144" s="12"/>
    </row>
    <row r="145" spans="1:1" s="9" customFormat="1">
      <c r="A145" s="12"/>
    </row>
    <row r="146" spans="1:1" s="9" customFormat="1">
      <c r="A146" s="12"/>
    </row>
    <row r="147" spans="1:1" s="9" customFormat="1">
      <c r="A147" s="12"/>
    </row>
    <row r="148" spans="1:1" s="9" customFormat="1">
      <c r="A148" s="12"/>
    </row>
    <row r="149" spans="1:1" s="9" customFormat="1">
      <c r="A149" s="12"/>
    </row>
    <row r="150" spans="1:1" s="9" customFormat="1">
      <c r="A150" s="12"/>
    </row>
    <row r="151" spans="1:1" s="9" customFormat="1">
      <c r="A151" s="12"/>
    </row>
    <row r="152" spans="1:1" s="9" customFormat="1">
      <c r="A152" s="12"/>
    </row>
    <row r="153" spans="1:1" s="9" customFormat="1">
      <c r="A153" s="12"/>
    </row>
    <row r="154" spans="1:1" s="9" customFormat="1">
      <c r="A154" s="12"/>
    </row>
    <row r="155" spans="1:1" s="9" customFormat="1">
      <c r="A155" s="12"/>
    </row>
    <row r="156" spans="1:1" s="9" customFormat="1">
      <c r="A156" s="12"/>
    </row>
    <row r="157" spans="1:1" s="9" customFormat="1">
      <c r="A157" s="12"/>
    </row>
    <row r="158" spans="1:1" s="9" customFormat="1">
      <c r="A158" s="12"/>
    </row>
    <row r="159" spans="1:1" s="9" customFormat="1">
      <c r="A159" s="12"/>
    </row>
    <row r="160" spans="1:1" s="9" customFormat="1">
      <c r="A160" s="12"/>
    </row>
    <row r="161" spans="1:14" s="9" customFormat="1">
      <c r="A161" s="12"/>
    </row>
    <row r="162" spans="1:14" s="9" customFormat="1">
      <c r="A162" s="12"/>
    </row>
    <row r="163" spans="1:14" s="9" customFormat="1">
      <c r="A163" s="12"/>
    </row>
    <row r="164" spans="1:14" s="9" customFormat="1">
      <c r="A164" s="12"/>
    </row>
    <row r="165" spans="1:14" s="9" customFormat="1">
      <c r="A165" s="12"/>
    </row>
    <row r="166" spans="1:14" s="9" customFormat="1">
      <c r="A166" s="12"/>
    </row>
    <row r="167" spans="1:14" s="9" customFormat="1">
      <c r="A167" s="12"/>
    </row>
    <row r="168" spans="1:14" s="9" customFormat="1">
      <c r="A168" s="12"/>
    </row>
    <row r="169" spans="1:14" s="9" customFormat="1">
      <c r="A169" s="12"/>
    </row>
    <row r="170" spans="1:14" s="9" customFormat="1">
      <c r="A170" s="12"/>
    </row>
    <row r="171" spans="1:14" s="9" customFormat="1">
      <c r="A171" s="12"/>
    </row>
    <row r="172" spans="1:14" s="9" customFormat="1">
      <c r="A172" s="12"/>
      <c r="J172" s="8"/>
      <c r="K172" s="8"/>
      <c r="L172" s="8"/>
      <c r="M172" s="8"/>
      <c r="N172" s="8"/>
    </row>
  </sheetData>
  <mergeCells count="15">
    <mergeCell ref="B20:G35"/>
    <mergeCell ref="M1:N1"/>
    <mergeCell ref="J2:N6"/>
    <mergeCell ref="J9:J32"/>
    <mergeCell ref="B8:B11"/>
    <mergeCell ref="F8:F11"/>
    <mergeCell ref="G8:G11"/>
    <mergeCell ref="F13:F17"/>
    <mergeCell ref="G13:G17"/>
    <mergeCell ref="B13:B17"/>
    <mergeCell ref="C3:F3"/>
    <mergeCell ref="C4:F4"/>
    <mergeCell ref="C5:F5"/>
    <mergeCell ref="F1:H1"/>
    <mergeCell ref="B1:E1"/>
  </mergeCells>
  <pageMargins left="0.70866141732283472" right="0.70866141732283472" top="0.74803149606299213" bottom="0.74803149606299213" header="0.31496062992125984" footer="0.31496062992125984"/>
  <pageSetup paperSize="9" fitToWidth="0" fitToHeight="0" orientation="portrait" r:id="rId2"/>
  <colBreaks count="1" manualBreakCount="1">
    <brk id="8" max="1048575" man="1"/>
  </colBreaks>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305496"/>
  </sheetPr>
  <dimension ref="A1:G350"/>
  <sheetViews>
    <sheetView showGridLines="0" tabSelected="1" zoomScaleNormal="100" workbookViewId="0">
      <pane ySplit="2" topLeftCell="A3" activePane="bottomLeft" state="frozen"/>
      <selection pane="bottomLeft" activeCell="N14" sqref="N14"/>
    </sheetView>
  </sheetViews>
  <sheetFormatPr defaultRowHeight="12.75"/>
  <cols>
    <col min="1" max="1" width="2.625" style="52" customWidth="1"/>
    <col min="2" max="2" width="26.75" style="43" customWidth="1"/>
    <col min="3" max="3" width="26.375" style="43" customWidth="1"/>
    <col min="4" max="4" width="16.25" style="43" customWidth="1"/>
    <col min="5" max="6" width="13.25" style="43" customWidth="1"/>
    <col min="7" max="7" width="29.875" style="43" customWidth="1"/>
    <col min="8" max="8" width="2.625" style="43" customWidth="1"/>
    <col min="9" max="16384" width="9" style="43"/>
  </cols>
  <sheetData>
    <row r="1" spans="1:7" ht="46.5" customHeight="1">
      <c r="A1" s="59" t="s">
        <v>61</v>
      </c>
      <c r="B1" s="84" t="s">
        <v>62</v>
      </c>
      <c r="C1" s="84"/>
      <c r="D1" s="84"/>
      <c r="E1" s="84"/>
      <c r="F1" s="85"/>
      <c r="G1" s="85"/>
    </row>
    <row r="2" spans="1:7" ht="25.5" customHeight="1">
      <c r="A2" s="52" t="s">
        <v>63</v>
      </c>
      <c r="B2" s="51" t="s">
        <v>64</v>
      </c>
      <c r="C2" s="51" t="s">
        <v>32</v>
      </c>
      <c r="D2" s="51" t="s">
        <v>65</v>
      </c>
      <c r="E2" s="51" t="s">
        <v>66</v>
      </c>
      <c r="F2" s="51" t="s">
        <v>21</v>
      </c>
      <c r="G2" s="51" t="s">
        <v>67</v>
      </c>
    </row>
    <row r="3" spans="1:7" ht="16.5" customHeight="1">
      <c r="B3" s="53" t="s">
        <v>68</v>
      </c>
      <c r="C3" s="53" t="s">
        <v>38</v>
      </c>
      <c r="D3" s="54">
        <v>40</v>
      </c>
      <c r="E3" s="54">
        <v>40</v>
      </c>
      <c r="F3" s="54">
        <f>DetalhesDoOrçamento[[#This Row],[Custo previsto]]-DetalhesDoOrçamento[[#This Row],[Custo Real]]</f>
        <v>0</v>
      </c>
      <c r="G3" s="54">
        <f>DetalhesDoOrçamento[[#This Row],[Custo Real]]</f>
        <v>40</v>
      </c>
    </row>
    <row r="4" spans="1:7" ht="16.5" customHeight="1">
      <c r="B4" s="53" t="s">
        <v>69</v>
      </c>
      <c r="C4" s="53" t="s">
        <v>38</v>
      </c>
      <c r="D4" s="54"/>
      <c r="E4" s="54"/>
      <c r="F4" s="54">
        <f>DetalhesDoOrçamento[[#This Row],[Custo previsto]]-DetalhesDoOrçamento[[#This Row],[Custo Real]]</f>
        <v>0</v>
      </c>
      <c r="G4" s="54">
        <f>DetalhesDoOrçamento[[#This Row],[Custo Real]]</f>
        <v>0</v>
      </c>
    </row>
    <row r="5" spans="1:7" ht="16.5" customHeight="1">
      <c r="B5" s="53" t="s">
        <v>70</v>
      </c>
      <c r="C5" s="53" t="s">
        <v>38</v>
      </c>
      <c r="D5" s="54"/>
      <c r="E5" s="54"/>
      <c r="F5" s="54">
        <f>DetalhesDoOrçamento[[#This Row],[Custo previsto]]-DetalhesDoOrçamento[[#This Row],[Custo Real]]</f>
        <v>0</v>
      </c>
      <c r="G5" s="54">
        <f>DetalhesDoOrçamento[[#This Row],[Custo Real]]</f>
        <v>0</v>
      </c>
    </row>
    <row r="6" spans="1:7" ht="16.5" customHeight="1">
      <c r="B6" s="53" t="s">
        <v>71</v>
      </c>
      <c r="C6" s="53" t="s">
        <v>38</v>
      </c>
      <c r="D6" s="54">
        <v>100</v>
      </c>
      <c r="E6" s="54">
        <v>100</v>
      </c>
      <c r="F6" s="54">
        <f>DetalhesDoOrçamento[[#This Row],[Custo previsto]]-DetalhesDoOrçamento[[#This Row],[Custo Real]]</f>
        <v>0</v>
      </c>
      <c r="G6" s="54">
        <f>DetalhesDoOrçamento[[#This Row],[Custo Real]]</f>
        <v>100</v>
      </c>
    </row>
    <row r="7" spans="1:7" ht="16.5" customHeight="1">
      <c r="B7" s="53" t="s">
        <v>72</v>
      </c>
      <c r="C7" s="53" t="s">
        <v>41</v>
      </c>
      <c r="D7" s="54">
        <v>50</v>
      </c>
      <c r="E7" s="54">
        <v>40</v>
      </c>
      <c r="F7" s="54">
        <f>DetalhesDoOrçamento[[#This Row],[Custo previsto]]-DetalhesDoOrçamento[[#This Row],[Custo Real]]</f>
        <v>10</v>
      </c>
      <c r="G7" s="54">
        <f>DetalhesDoOrçamento[[#This Row],[Custo Real]]</f>
        <v>40</v>
      </c>
    </row>
    <row r="8" spans="1:7" ht="16.5" customHeight="1">
      <c r="B8" s="53" t="s">
        <v>73</v>
      </c>
      <c r="C8" s="53" t="s">
        <v>41</v>
      </c>
      <c r="D8" s="54">
        <v>200</v>
      </c>
      <c r="E8" s="54">
        <v>150</v>
      </c>
      <c r="F8" s="54">
        <f>DetalhesDoOrçamento[[#This Row],[Custo previsto]]-DetalhesDoOrçamento[[#This Row],[Custo Real]]</f>
        <v>50</v>
      </c>
      <c r="G8" s="54">
        <f>DetalhesDoOrçamento[[#This Row],[Custo Real]]</f>
        <v>150</v>
      </c>
    </row>
    <row r="9" spans="1:7" ht="16.5" customHeight="1">
      <c r="B9" s="53" t="s">
        <v>74</v>
      </c>
      <c r="C9" s="53" t="s">
        <v>41</v>
      </c>
      <c r="D9" s="54">
        <v>50</v>
      </c>
      <c r="E9" s="54">
        <v>28</v>
      </c>
      <c r="F9" s="54">
        <f>DetalhesDoOrçamento[[#This Row],[Custo previsto]]-DetalhesDoOrçamento[[#This Row],[Custo Real]]</f>
        <v>22</v>
      </c>
      <c r="G9" s="54">
        <f>DetalhesDoOrçamento[[#This Row],[Custo Real]]</f>
        <v>28</v>
      </c>
    </row>
    <row r="10" spans="1:7" ht="16.5" customHeight="1">
      <c r="B10" s="53" t="s">
        <v>75</v>
      </c>
      <c r="C10" s="53" t="s">
        <v>41</v>
      </c>
      <c r="D10" s="54">
        <v>50</v>
      </c>
      <c r="E10" s="54">
        <v>30</v>
      </c>
      <c r="F10" s="54">
        <f>DetalhesDoOrçamento[[#This Row],[Custo previsto]]-DetalhesDoOrçamento[[#This Row],[Custo Real]]</f>
        <v>20</v>
      </c>
      <c r="G10" s="54">
        <f>DetalhesDoOrçamento[[#This Row],[Custo Real]]</f>
        <v>30</v>
      </c>
    </row>
    <row r="11" spans="1:7" ht="16.5" customHeight="1">
      <c r="B11" s="53" t="s">
        <v>76</v>
      </c>
      <c r="C11" s="53" t="s">
        <v>41</v>
      </c>
      <c r="D11" s="54">
        <v>0</v>
      </c>
      <c r="E11" s="54">
        <v>40</v>
      </c>
      <c r="F11" s="54">
        <f>DetalhesDoOrçamento[[#This Row],[Custo previsto]]-DetalhesDoOrçamento[[#This Row],[Custo Real]]</f>
        <v>-40</v>
      </c>
      <c r="G11" s="54">
        <f>DetalhesDoOrçamento[[#This Row],[Custo Real]]</f>
        <v>40</v>
      </c>
    </row>
    <row r="12" spans="1:7" ht="16.5" customHeight="1">
      <c r="B12" s="53" t="s">
        <v>77</v>
      </c>
      <c r="C12" s="53" t="s">
        <v>41</v>
      </c>
      <c r="D12" s="54">
        <v>20</v>
      </c>
      <c r="E12" s="54">
        <v>50</v>
      </c>
      <c r="F12" s="54">
        <f>DetalhesDoOrçamento[[#This Row],[Custo previsto]]-DetalhesDoOrçamento[[#This Row],[Custo Real]]</f>
        <v>-30</v>
      </c>
      <c r="G12" s="54">
        <f>DetalhesDoOrçamento[[#This Row],[Custo Real]]</f>
        <v>50</v>
      </c>
    </row>
    <row r="13" spans="1:7" ht="16.5" customHeight="1">
      <c r="B13" s="53" t="s">
        <v>78</v>
      </c>
      <c r="C13" s="53" t="s">
        <v>41</v>
      </c>
      <c r="D13" s="54">
        <v>30</v>
      </c>
      <c r="E13" s="54">
        <v>20</v>
      </c>
      <c r="F13" s="54">
        <f>DetalhesDoOrçamento[[#This Row],[Custo previsto]]-DetalhesDoOrçamento[[#This Row],[Custo Real]]</f>
        <v>10</v>
      </c>
      <c r="G13" s="54">
        <f>DetalhesDoOrçamento[[#This Row],[Custo Real]]</f>
        <v>20</v>
      </c>
    </row>
    <row r="14" spans="1:7" ht="16.5" customHeight="1">
      <c r="B14" s="53" t="s">
        <v>79</v>
      </c>
      <c r="C14" s="53" t="s">
        <v>45</v>
      </c>
      <c r="D14" s="54">
        <v>1000</v>
      </c>
      <c r="E14" s="54">
        <v>1200</v>
      </c>
      <c r="F14" s="54">
        <f>DetalhesDoOrçamento[[#This Row],[Custo previsto]]-DetalhesDoOrçamento[[#This Row],[Custo Real]]</f>
        <v>-200</v>
      </c>
      <c r="G14" s="54">
        <f>DetalhesDoOrçamento[[#This Row],[Custo Real]]</f>
        <v>1200</v>
      </c>
    </row>
    <row r="15" spans="1:7" ht="16.5" customHeight="1">
      <c r="B15" s="53" t="s">
        <v>80</v>
      </c>
      <c r="C15" s="53" t="s">
        <v>45</v>
      </c>
      <c r="D15" s="54">
        <v>100</v>
      </c>
      <c r="E15" s="54">
        <v>120</v>
      </c>
      <c r="F15" s="54">
        <f>DetalhesDoOrçamento[[#This Row],[Custo previsto]]-DetalhesDoOrçamento[[#This Row],[Custo Real]]</f>
        <v>-20</v>
      </c>
      <c r="G15" s="54">
        <f>DetalhesDoOrçamento[[#This Row],[Custo Real]]</f>
        <v>120</v>
      </c>
    </row>
    <row r="16" spans="1:7" ht="16.5" customHeight="1">
      <c r="B16" s="53" t="s">
        <v>81</v>
      </c>
      <c r="C16" s="53" t="s">
        <v>48</v>
      </c>
      <c r="D16" s="54">
        <v>75</v>
      </c>
      <c r="E16" s="54">
        <v>100</v>
      </c>
      <c r="F16" s="54">
        <f>DetalhesDoOrçamento[[#This Row],[Custo previsto]]-DetalhesDoOrçamento[[#This Row],[Custo Real]]</f>
        <v>-25</v>
      </c>
      <c r="G16" s="54">
        <f>DetalhesDoOrçamento[[#This Row],[Custo Real]]</f>
        <v>100</v>
      </c>
    </row>
    <row r="17" spans="2:7" ht="16.5" customHeight="1">
      <c r="B17" s="53" t="s">
        <v>82</v>
      </c>
      <c r="C17" s="53" t="s">
        <v>48</v>
      </c>
      <c r="D17" s="54">
        <v>25</v>
      </c>
      <c r="E17" s="54">
        <v>25</v>
      </c>
      <c r="F17" s="54">
        <f>DetalhesDoOrçamento[[#This Row],[Custo previsto]]-DetalhesDoOrçamento[[#This Row],[Custo Real]]</f>
        <v>0</v>
      </c>
      <c r="G17" s="54">
        <f>DetalhesDoOrçamento[[#This Row],[Custo Real]]</f>
        <v>25</v>
      </c>
    </row>
    <row r="18" spans="2:7" ht="16.5" customHeight="1">
      <c r="B18" s="53" t="s">
        <v>83</v>
      </c>
      <c r="C18" s="53" t="s">
        <v>48</v>
      </c>
      <c r="D18" s="54"/>
      <c r="E18" s="54"/>
      <c r="F18" s="54">
        <f>DetalhesDoOrçamento[[#This Row],[Custo previsto]]-DetalhesDoOrçamento[[#This Row],[Custo Real]]</f>
        <v>0</v>
      </c>
      <c r="G18" s="54">
        <f>DetalhesDoOrçamento[[#This Row],[Custo Real]]</f>
        <v>0</v>
      </c>
    </row>
    <row r="19" spans="2:7" ht="16.5" customHeight="1">
      <c r="B19" s="53" t="s">
        <v>84</v>
      </c>
      <c r="C19" s="53" t="s">
        <v>48</v>
      </c>
      <c r="D19" s="54"/>
      <c r="E19" s="54"/>
      <c r="F19" s="54">
        <f>DetalhesDoOrçamento[[#This Row],[Custo previsto]]-DetalhesDoOrçamento[[#This Row],[Custo Real]]</f>
        <v>0</v>
      </c>
      <c r="G19" s="54">
        <f>DetalhesDoOrçamento[[#This Row],[Custo Real]]</f>
        <v>0</v>
      </c>
    </row>
    <row r="20" spans="2:7" ht="16.5" customHeight="1">
      <c r="B20" s="53" t="s">
        <v>85</v>
      </c>
      <c r="C20" s="53" t="s">
        <v>50</v>
      </c>
      <c r="D20" s="54">
        <v>100</v>
      </c>
      <c r="E20" s="54">
        <v>100</v>
      </c>
      <c r="F20" s="54">
        <f>DetalhesDoOrçamento[[#This Row],[Custo previsto]]-DetalhesDoOrçamento[[#This Row],[Custo Real]]</f>
        <v>0</v>
      </c>
      <c r="G20" s="54">
        <f>DetalhesDoOrçamento[[#This Row],[Custo Real]]</f>
        <v>100</v>
      </c>
    </row>
    <row r="21" spans="2:7" ht="16.5" customHeight="1">
      <c r="B21" s="53" t="s">
        <v>86</v>
      </c>
      <c r="C21" s="53" t="s">
        <v>50</v>
      </c>
      <c r="D21" s="54">
        <v>45</v>
      </c>
      <c r="E21" s="54">
        <v>50</v>
      </c>
      <c r="F21" s="54">
        <f>DetalhesDoOrçamento[[#This Row],[Custo previsto]]-DetalhesDoOrçamento[[#This Row],[Custo Real]]</f>
        <v>-5</v>
      </c>
      <c r="G21" s="54">
        <f>DetalhesDoOrçamento[[#This Row],[Custo Real]]</f>
        <v>50</v>
      </c>
    </row>
    <row r="22" spans="2:7" ht="16.5" customHeight="1">
      <c r="B22" s="53" t="s">
        <v>87</v>
      </c>
      <c r="C22" s="53" t="s">
        <v>50</v>
      </c>
      <c r="D22" s="54">
        <v>300</v>
      </c>
      <c r="E22" s="54">
        <v>400</v>
      </c>
      <c r="F22" s="54">
        <f>DetalhesDoOrçamento[[#This Row],[Custo previsto]]-DetalhesDoOrçamento[[#This Row],[Custo Real]]</f>
        <v>-100</v>
      </c>
      <c r="G22" s="54">
        <f>DetalhesDoOrçamento[[#This Row],[Custo Real]]</f>
        <v>400</v>
      </c>
    </row>
    <row r="23" spans="2:7" ht="16.5" customHeight="1">
      <c r="B23" s="53" t="s">
        <v>88</v>
      </c>
      <c r="C23" s="53" t="s">
        <v>50</v>
      </c>
      <c r="D23" s="54">
        <v>200</v>
      </c>
      <c r="E23" s="54"/>
      <c r="F23" s="54">
        <f>DetalhesDoOrçamento[[#This Row],[Custo previsto]]-DetalhesDoOrçamento[[#This Row],[Custo Real]]</f>
        <v>200</v>
      </c>
      <c r="G23" s="54">
        <f>DetalhesDoOrçamento[[#This Row],[Custo Real]]</f>
        <v>0</v>
      </c>
    </row>
    <row r="24" spans="2:7" ht="16.5" customHeight="1">
      <c r="B24" s="53" t="s">
        <v>89</v>
      </c>
      <c r="C24" s="53" t="s">
        <v>50</v>
      </c>
      <c r="D24" s="54">
        <v>200</v>
      </c>
      <c r="E24" s="54">
        <v>150</v>
      </c>
      <c r="F24" s="54">
        <f>DetalhesDoOrçamento[[#This Row],[Custo previsto]]-DetalhesDoOrçamento[[#This Row],[Custo Real]]</f>
        <v>50</v>
      </c>
      <c r="G24" s="54">
        <f>DetalhesDoOrçamento[[#This Row],[Custo Real]]</f>
        <v>150</v>
      </c>
    </row>
    <row r="25" spans="2:7" ht="16.5" customHeight="1">
      <c r="B25" s="53" t="s">
        <v>90</v>
      </c>
      <c r="C25" s="53" t="s">
        <v>50</v>
      </c>
      <c r="D25" s="54">
        <v>1700</v>
      </c>
      <c r="E25" s="54">
        <v>1700</v>
      </c>
      <c r="F25" s="54">
        <f>DetalhesDoOrçamento[[#This Row],[Custo previsto]]-DetalhesDoOrçamento[[#This Row],[Custo Real]]</f>
        <v>0</v>
      </c>
      <c r="G25" s="54">
        <f>DetalhesDoOrçamento[[#This Row],[Custo Real]]</f>
        <v>1700</v>
      </c>
    </row>
    <row r="26" spans="2:7" ht="16.5" customHeight="1">
      <c r="B26" s="53" t="s">
        <v>91</v>
      </c>
      <c r="C26" s="53" t="s">
        <v>50</v>
      </c>
      <c r="D26" s="54"/>
      <c r="E26" s="54"/>
      <c r="F26" s="54">
        <f>DetalhesDoOrçamento[[#This Row],[Custo previsto]]-DetalhesDoOrçamento[[#This Row],[Custo Real]]</f>
        <v>0</v>
      </c>
      <c r="G26" s="54">
        <f>DetalhesDoOrçamento[[#This Row],[Custo Real]]</f>
        <v>0</v>
      </c>
    </row>
    <row r="27" spans="2:7" ht="16.5" customHeight="1">
      <c r="B27" s="53" t="s">
        <v>92</v>
      </c>
      <c r="C27" s="53" t="s">
        <v>50</v>
      </c>
      <c r="D27" s="54">
        <v>100</v>
      </c>
      <c r="E27" s="54">
        <v>100</v>
      </c>
      <c r="F27" s="54">
        <f>DetalhesDoOrçamento[[#This Row],[Custo previsto]]-DetalhesDoOrçamento[[#This Row],[Custo Real]]</f>
        <v>0</v>
      </c>
      <c r="G27" s="54">
        <f>DetalhesDoOrçamento[[#This Row],[Custo Real]]</f>
        <v>100</v>
      </c>
    </row>
    <row r="28" spans="2:7" ht="16.5" customHeight="1">
      <c r="B28" s="53" t="s">
        <v>93</v>
      </c>
      <c r="C28" s="53" t="s">
        <v>50</v>
      </c>
      <c r="D28" s="54">
        <v>60</v>
      </c>
      <c r="E28" s="54">
        <v>60</v>
      </c>
      <c r="F28" s="54">
        <f>DetalhesDoOrçamento[[#This Row],[Custo previsto]]-DetalhesDoOrçamento[[#This Row],[Custo Real]]</f>
        <v>0</v>
      </c>
      <c r="G28" s="54">
        <f>DetalhesDoOrçamento[[#This Row],[Custo Real]]</f>
        <v>60</v>
      </c>
    </row>
    <row r="29" spans="2:7" ht="16.5" customHeight="1">
      <c r="B29" s="53" t="s">
        <v>94</v>
      </c>
      <c r="C29" s="53" t="s">
        <v>50</v>
      </c>
      <c r="D29" s="54">
        <v>35</v>
      </c>
      <c r="E29" s="54">
        <v>39</v>
      </c>
      <c r="F29" s="54">
        <f>DetalhesDoOrçamento[[#This Row],[Custo previsto]]-DetalhesDoOrçamento[[#This Row],[Custo Real]]</f>
        <v>-4</v>
      </c>
      <c r="G29" s="54">
        <f>DetalhesDoOrçamento[[#This Row],[Custo Real]]</f>
        <v>39</v>
      </c>
    </row>
    <row r="30" spans="2:7" ht="16.5" customHeight="1">
      <c r="B30" s="53" t="s">
        <v>95</v>
      </c>
      <c r="C30" s="53" t="s">
        <v>50</v>
      </c>
      <c r="D30" s="54">
        <v>40</v>
      </c>
      <c r="E30" s="54">
        <v>55</v>
      </c>
      <c r="F30" s="54">
        <f>DetalhesDoOrçamento[[#This Row],[Custo previsto]]-DetalhesDoOrçamento[[#This Row],[Custo Real]]</f>
        <v>-15</v>
      </c>
      <c r="G30" s="54">
        <f>DetalhesDoOrçamento[[#This Row],[Custo Real]]</f>
        <v>55</v>
      </c>
    </row>
    <row r="31" spans="2:7" ht="16.5" customHeight="1">
      <c r="B31" s="53" t="s">
        <v>96</v>
      </c>
      <c r="C31" s="53" t="s">
        <v>50</v>
      </c>
      <c r="D31" s="54">
        <v>25</v>
      </c>
      <c r="E31" s="54">
        <v>22</v>
      </c>
      <c r="F31" s="54">
        <f>DetalhesDoOrçamento[[#This Row],[Custo previsto]]-DetalhesDoOrçamento[[#This Row],[Custo Real]]</f>
        <v>3</v>
      </c>
      <c r="G31" s="54">
        <f>DetalhesDoOrçamento[[#This Row],[Custo Real]]</f>
        <v>22</v>
      </c>
    </row>
    <row r="32" spans="2:7" ht="16.5" customHeight="1">
      <c r="B32" s="53" t="s">
        <v>97</v>
      </c>
      <c r="C32" s="53" t="s">
        <v>50</v>
      </c>
      <c r="D32" s="54">
        <v>25</v>
      </c>
      <c r="E32" s="54">
        <v>26</v>
      </c>
      <c r="F32" s="54">
        <f>DetalhesDoOrçamento[[#This Row],[Custo previsto]]-DetalhesDoOrçamento[[#This Row],[Custo Real]]</f>
        <v>-1</v>
      </c>
      <c r="G32" s="54">
        <f>DetalhesDoOrçamento[[#This Row],[Custo Real]]</f>
        <v>26</v>
      </c>
    </row>
    <row r="33" spans="2:7" ht="16.5" customHeight="1">
      <c r="B33" s="53" t="s">
        <v>98</v>
      </c>
      <c r="C33" s="53" t="s">
        <v>53</v>
      </c>
      <c r="D33" s="54">
        <v>400</v>
      </c>
      <c r="E33" s="54">
        <v>400</v>
      </c>
      <c r="F33" s="54">
        <f>DetalhesDoOrçamento[[#This Row],[Custo previsto]]-DetalhesDoOrçamento[[#This Row],[Custo Real]]</f>
        <v>0</v>
      </c>
      <c r="G33" s="54">
        <f>DetalhesDoOrçamento[[#This Row],[Custo Real]]</f>
        <v>400</v>
      </c>
    </row>
    <row r="34" spans="2:7" ht="16.5" customHeight="1">
      <c r="B34" s="53" t="s">
        <v>99</v>
      </c>
      <c r="C34" s="53" t="s">
        <v>53</v>
      </c>
      <c r="D34" s="54">
        <v>400</v>
      </c>
      <c r="E34" s="54">
        <v>400</v>
      </c>
      <c r="F34" s="54">
        <f>DetalhesDoOrçamento[[#This Row],[Custo previsto]]-DetalhesDoOrçamento[[#This Row],[Custo Real]]</f>
        <v>0</v>
      </c>
      <c r="G34" s="54">
        <f>DetalhesDoOrçamento[[#This Row],[Custo Real]]</f>
        <v>400</v>
      </c>
    </row>
    <row r="35" spans="2:7" ht="16.5" customHeight="1">
      <c r="B35" s="53" t="s">
        <v>100</v>
      </c>
      <c r="C35" s="53" t="s">
        <v>53</v>
      </c>
      <c r="D35" s="54">
        <v>100</v>
      </c>
      <c r="E35" s="54">
        <v>100</v>
      </c>
      <c r="F35" s="54">
        <f>DetalhesDoOrçamento[[#This Row],[Custo previsto]]-DetalhesDoOrçamento[[#This Row],[Custo Real]]</f>
        <v>0</v>
      </c>
      <c r="G35" s="54">
        <f>DetalhesDoOrçamento[[#This Row],[Custo Real]]</f>
        <v>100</v>
      </c>
    </row>
    <row r="36" spans="2:7" ht="16.5" customHeight="1">
      <c r="B36" s="53" t="s">
        <v>101</v>
      </c>
      <c r="C36" s="53" t="s">
        <v>54</v>
      </c>
      <c r="D36" s="54">
        <v>200</v>
      </c>
      <c r="E36" s="54">
        <v>200</v>
      </c>
      <c r="F36" s="54">
        <f>DetalhesDoOrçamento[[#This Row],[Custo previsto]]-DetalhesDoOrçamento[[#This Row],[Custo Real]]</f>
        <v>0</v>
      </c>
      <c r="G36" s="54">
        <f>DetalhesDoOrçamento[[#This Row],[Custo Real]]</f>
        <v>200</v>
      </c>
    </row>
    <row r="37" spans="2:7" ht="16.5" customHeight="1">
      <c r="B37" s="53" t="s">
        <v>102</v>
      </c>
      <c r="C37" s="53" t="s">
        <v>54</v>
      </c>
      <c r="D37" s="54"/>
      <c r="E37" s="54"/>
      <c r="F37" s="54">
        <f>DetalhesDoOrçamento[[#This Row],[Custo previsto]]-DetalhesDoOrçamento[[#This Row],[Custo Real]]</f>
        <v>0</v>
      </c>
      <c r="G37" s="54">
        <f>DetalhesDoOrçamento[[#This Row],[Custo Real]]</f>
        <v>0</v>
      </c>
    </row>
    <row r="38" spans="2:7" ht="16.5" customHeight="1">
      <c r="B38" s="53" t="s">
        <v>103</v>
      </c>
      <c r="C38" s="53" t="s">
        <v>54</v>
      </c>
      <c r="D38" s="54"/>
      <c r="E38" s="54"/>
      <c r="F38" s="54">
        <f>DetalhesDoOrçamento[[#This Row],[Custo previsto]]-DetalhesDoOrçamento[[#This Row],[Custo Real]]</f>
        <v>0</v>
      </c>
      <c r="G38" s="54">
        <f>DetalhesDoOrçamento[[#This Row],[Custo Real]]</f>
        <v>0</v>
      </c>
    </row>
    <row r="39" spans="2:7" ht="16.5" customHeight="1">
      <c r="B39" s="53" t="s">
        <v>104</v>
      </c>
      <c r="C39" s="53" t="s">
        <v>54</v>
      </c>
      <c r="D39" s="54"/>
      <c r="E39" s="54"/>
      <c r="F39" s="54">
        <f>DetalhesDoOrçamento[[#This Row],[Custo previsto]]-DetalhesDoOrçamento[[#This Row],[Custo Real]]</f>
        <v>0</v>
      </c>
      <c r="G39" s="54">
        <f>DetalhesDoOrçamento[[#This Row],[Custo Real]]</f>
        <v>0</v>
      </c>
    </row>
    <row r="40" spans="2:7" ht="16.5" customHeight="1">
      <c r="B40" s="53" t="s">
        <v>105</v>
      </c>
      <c r="C40" s="53" t="s">
        <v>54</v>
      </c>
      <c r="D40" s="54"/>
      <c r="E40" s="54"/>
      <c r="F40" s="54">
        <f>DetalhesDoOrçamento[[#This Row],[Custo previsto]]-DetalhesDoOrçamento[[#This Row],[Custo Real]]</f>
        <v>0</v>
      </c>
      <c r="G40" s="54">
        <f>DetalhesDoOrçamento[[#This Row],[Custo Real]]</f>
        <v>0</v>
      </c>
    </row>
    <row r="41" spans="2:7" ht="16.5" customHeight="1">
      <c r="B41" s="53" t="s">
        <v>106</v>
      </c>
      <c r="C41" s="53" t="s">
        <v>55</v>
      </c>
      <c r="D41" s="54">
        <v>150</v>
      </c>
      <c r="E41" s="54">
        <v>140</v>
      </c>
      <c r="F41" s="54">
        <f>DetalhesDoOrçamento[[#This Row],[Custo previsto]]-DetalhesDoOrçamento[[#This Row],[Custo Real]]</f>
        <v>10</v>
      </c>
      <c r="G41" s="54">
        <f>DetalhesDoOrçamento[[#This Row],[Custo Real]]</f>
        <v>140</v>
      </c>
    </row>
    <row r="42" spans="2:7" ht="16.5" customHeight="1">
      <c r="B42" s="53" t="s">
        <v>107</v>
      </c>
      <c r="C42" s="53" t="s">
        <v>55</v>
      </c>
      <c r="D42" s="54"/>
      <c r="E42" s="54"/>
      <c r="F42" s="54">
        <f>DetalhesDoOrçamento[[#This Row],[Custo previsto]]-DetalhesDoOrçamento[[#This Row],[Custo Real]]</f>
        <v>0</v>
      </c>
      <c r="G42" s="54">
        <f>DetalhesDoOrçamento[[#This Row],[Custo Real]]</f>
        <v>0</v>
      </c>
    </row>
    <row r="43" spans="2:7" ht="16.5" customHeight="1">
      <c r="B43" s="53" t="s">
        <v>108</v>
      </c>
      <c r="C43" s="53" t="s">
        <v>55</v>
      </c>
      <c r="D43" s="54"/>
      <c r="E43" s="54"/>
      <c r="F43" s="54">
        <f>DetalhesDoOrçamento[[#This Row],[Custo previsto]]-DetalhesDoOrçamento[[#This Row],[Custo Real]]</f>
        <v>0</v>
      </c>
      <c r="G43" s="54">
        <f>DetalhesDoOrçamento[[#This Row],[Custo Real]]</f>
        <v>0</v>
      </c>
    </row>
    <row r="44" spans="2:7" ht="16.5" customHeight="1">
      <c r="B44" s="53" t="s">
        <v>109</v>
      </c>
      <c r="C44" s="53" t="s">
        <v>55</v>
      </c>
      <c r="D44" s="54"/>
      <c r="E44" s="54"/>
      <c r="F44" s="54">
        <f>DetalhesDoOrçamento[[#This Row],[Custo previsto]]-DetalhesDoOrçamento[[#This Row],[Custo Real]]</f>
        <v>0</v>
      </c>
      <c r="G44" s="54">
        <f>DetalhesDoOrçamento[[#This Row],[Custo Real]]</f>
        <v>0</v>
      </c>
    </row>
    <row r="45" spans="2:7" ht="16.5" customHeight="1">
      <c r="B45" s="53" t="s">
        <v>69</v>
      </c>
      <c r="C45" s="53" t="s">
        <v>55</v>
      </c>
      <c r="D45" s="54"/>
      <c r="E45" s="54"/>
      <c r="F45" s="54">
        <f>DetalhesDoOrçamento[[#This Row],[Custo previsto]]-DetalhesDoOrçamento[[#This Row],[Custo Real]]</f>
        <v>0</v>
      </c>
      <c r="G45" s="54">
        <f>DetalhesDoOrçamento[[#This Row],[Custo Real]]</f>
        <v>0</v>
      </c>
    </row>
    <row r="46" spans="2:7" ht="16.5" customHeight="1">
      <c r="B46" s="53" t="s">
        <v>45</v>
      </c>
      <c r="C46" s="53" t="s">
        <v>56</v>
      </c>
      <c r="D46" s="54">
        <v>150</v>
      </c>
      <c r="E46" s="54">
        <v>75</v>
      </c>
      <c r="F46" s="54">
        <f>DetalhesDoOrçamento[[#This Row],[Custo previsto]]-DetalhesDoOrçamento[[#This Row],[Custo Real]]</f>
        <v>75</v>
      </c>
      <c r="G46" s="54">
        <f>DetalhesDoOrçamento[[#This Row],[Custo Real]]</f>
        <v>75</v>
      </c>
    </row>
    <row r="47" spans="2:7" ht="16.5" customHeight="1">
      <c r="B47" s="53" t="s">
        <v>110</v>
      </c>
      <c r="C47" s="53" t="s">
        <v>56</v>
      </c>
      <c r="D47" s="54">
        <v>20</v>
      </c>
      <c r="E47" s="54">
        <v>25</v>
      </c>
      <c r="F47" s="54">
        <f>DetalhesDoOrçamento[[#This Row],[Custo previsto]]-DetalhesDoOrçamento[[#This Row],[Custo Real]]</f>
        <v>-5</v>
      </c>
      <c r="G47" s="54">
        <f>DetalhesDoOrçamento[[#This Row],[Custo Real]]</f>
        <v>25</v>
      </c>
    </row>
    <row r="48" spans="2:7" ht="16.5" customHeight="1">
      <c r="B48" s="53" t="s">
        <v>69</v>
      </c>
      <c r="C48" s="53" t="s">
        <v>56</v>
      </c>
      <c r="D48" s="54"/>
      <c r="E48" s="54"/>
      <c r="F48" s="54">
        <f>DetalhesDoOrçamento[[#This Row],[Custo previsto]]-DetalhesDoOrçamento[[#This Row],[Custo Real]]</f>
        <v>0</v>
      </c>
      <c r="G48" s="54">
        <f>DetalhesDoOrçamento[[#This Row],[Custo Real]]</f>
        <v>0</v>
      </c>
    </row>
    <row r="49" spans="2:7" ht="16.5" customHeight="1">
      <c r="B49" s="53" t="s">
        <v>111</v>
      </c>
      <c r="C49" s="53" t="s">
        <v>56</v>
      </c>
      <c r="D49" s="54"/>
      <c r="E49" s="54"/>
      <c r="F49" s="54">
        <f>DetalhesDoOrçamento[[#This Row],[Custo previsto]]-DetalhesDoOrçamento[[#This Row],[Custo Real]]</f>
        <v>0</v>
      </c>
      <c r="G49" s="54">
        <f>DetalhesDoOrçamento[[#This Row],[Custo Real]]</f>
        <v>0</v>
      </c>
    </row>
    <row r="50" spans="2:7" ht="16.5" customHeight="1">
      <c r="B50" s="53" t="s">
        <v>112</v>
      </c>
      <c r="C50" s="53" t="s">
        <v>57</v>
      </c>
      <c r="D50" s="54">
        <v>200</v>
      </c>
      <c r="E50" s="54">
        <v>200</v>
      </c>
      <c r="F50" s="54">
        <f>DetalhesDoOrçamento[[#This Row],[Custo previsto]]-DetalhesDoOrçamento[[#This Row],[Custo Real]]</f>
        <v>0</v>
      </c>
      <c r="G50" s="54">
        <f>DetalhesDoOrçamento[[#This Row],[Custo Real]]</f>
        <v>200</v>
      </c>
    </row>
    <row r="51" spans="2:7" ht="16.5" customHeight="1">
      <c r="B51" s="53" t="s">
        <v>113</v>
      </c>
      <c r="C51" s="53" t="s">
        <v>57</v>
      </c>
      <c r="D51" s="54"/>
      <c r="E51" s="54"/>
      <c r="F51" s="54">
        <f>DetalhesDoOrçamento[[#This Row],[Custo previsto]]-DetalhesDoOrçamento[[#This Row],[Custo Real]]</f>
        <v>0</v>
      </c>
      <c r="G51" s="54">
        <f>DetalhesDoOrçamento[[#This Row],[Custo Real]]</f>
        <v>0</v>
      </c>
    </row>
    <row r="52" spans="2:7" ht="16.5" customHeight="1">
      <c r="B52" s="53" t="s">
        <v>114</v>
      </c>
      <c r="C52" s="53" t="s">
        <v>58</v>
      </c>
      <c r="D52" s="54">
        <v>300</v>
      </c>
      <c r="E52" s="54">
        <v>300</v>
      </c>
      <c r="F52" s="54">
        <f>DetalhesDoOrçamento[[#This Row],[Custo previsto]]-DetalhesDoOrçamento[[#This Row],[Custo Real]]</f>
        <v>0</v>
      </c>
      <c r="G52" s="54">
        <f>DetalhesDoOrçamento[[#This Row],[Custo Real]]</f>
        <v>300</v>
      </c>
    </row>
    <row r="53" spans="2:7" ht="16.5" customHeight="1">
      <c r="B53" s="53" t="s">
        <v>115</v>
      </c>
      <c r="C53" s="53" t="s">
        <v>58</v>
      </c>
      <c r="D53" s="54"/>
      <c r="E53" s="54"/>
      <c r="F53" s="54">
        <f>DetalhesDoOrçamento[[#This Row],[Custo previsto]]-DetalhesDoOrçamento[[#This Row],[Custo Real]]</f>
        <v>0</v>
      </c>
      <c r="G53" s="54">
        <f>DetalhesDoOrçamento[[#This Row],[Custo Real]]</f>
        <v>0</v>
      </c>
    </row>
    <row r="54" spans="2:7" ht="16.5" customHeight="1">
      <c r="B54" s="53" t="s">
        <v>116</v>
      </c>
      <c r="C54" s="53" t="s">
        <v>58</v>
      </c>
      <c r="D54" s="54"/>
      <c r="E54" s="54"/>
      <c r="F54" s="54">
        <f>DetalhesDoOrçamento[[#This Row],[Custo previsto]]-DetalhesDoOrçamento[[#This Row],[Custo Real]]</f>
        <v>0</v>
      </c>
      <c r="G54" s="54">
        <f>DetalhesDoOrçamento[[#This Row],[Custo Real]]</f>
        <v>0</v>
      </c>
    </row>
    <row r="55" spans="2:7" ht="16.5" customHeight="1">
      <c r="B55" s="53" t="s">
        <v>117</v>
      </c>
      <c r="C55" s="53" t="s">
        <v>59</v>
      </c>
      <c r="D55" s="54">
        <v>100</v>
      </c>
      <c r="E55" s="54">
        <v>150</v>
      </c>
      <c r="F55" s="54">
        <f>DetalhesDoOrçamento[[#This Row],[Custo previsto]]-DetalhesDoOrçamento[[#This Row],[Custo Real]]</f>
        <v>-50</v>
      </c>
      <c r="G55" s="54">
        <f>DetalhesDoOrçamento[[#This Row],[Custo Real]]</f>
        <v>150</v>
      </c>
    </row>
    <row r="56" spans="2:7" ht="16.5" customHeight="1">
      <c r="B56" s="53" t="s">
        <v>118</v>
      </c>
      <c r="C56" s="53" t="s">
        <v>59</v>
      </c>
      <c r="D56" s="54">
        <v>450</v>
      </c>
      <c r="E56" s="54">
        <v>400</v>
      </c>
      <c r="F56" s="54">
        <f>DetalhesDoOrçamento[[#This Row],[Custo previsto]]-DetalhesDoOrçamento[[#This Row],[Custo Real]]</f>
        <v>50</v>
      </c>
      <c r="G56" s="54">
        <f>DetalhesDoOrçamento[[#This Row],[Custo Real]]</f>
        <v>400</v>
      </c>
    </row>
    <row r="57" spans="2:7" ht="16.5" customHeight="1">
      <c r="B57" s="53" t="s">
        <v>53</v>
      </c>
      <c r="C57" s="53" t="s">
        <v>59</v>
      </c>
      <c r="D57" s="54">
        <v>300</v>
      </c>
      <c r="E57" s="54">
        <v>300</v>
      </c>
      <c r="F57" s="54">
        <f>DetalhesDoOrçamento[[#This Row],[Custo previsto]]-DetalhesDoOrçamento[[#This Row],[Custo Real]]</f>
        <v>0</v>
      </c>
      <c r="G57" s="54">
        <f>DetalhesDoOrçamento[[#This Row],[Custo Real]]</f>
        <v>300</v>
      </c>
    </row>
    <row r="58" spans="2:7" ht="16.5" customHeight="1">
      <c r="B58" s="53" t="s">
        <v>119</v>
      </c>
      <c r="C58" s="53" t="s">
        <v>59</v>
      </c>
      <c r="D58" s="54">
        <v>25</v>
      </c>
      <c r="E58" s="54">
        <v>25</v>
      </c>
      <c r="F58" s="54">
        <f>DetalhesDoOrçamento[[#This Row],[Custo previsto]]-DetalhesDoOrçamento[[#This Row],[Custo Real]]</f>
        <v>0</v>
      </c>
      <c r="G58" s="54">
        <f>DetalhesDoOrçamento[[#This Row],[Custo Real]]</f>
        <v>25</v>
      </c>
    </row>
    <row r="59" spans="2:7" ht="16.5" customHeight="1">
      <c r="B59" s="53" t="s">
        <v>89</v>
      </c>
      <c r="C59" s="53" t="s">
        <v>59</v>
      </c>
      <c r="D59" s="54">
        <v>100</v>
      </c>
      <c r="E59" s="54">
        <v>50</v>
      </c>
      <c r="F59" s="54">
        <f>DetalhesDoOrçamento[[#This Row],[Custo previsto]]-DetalhesDoOrçamento[[#This Row],[Custo Real]]</f>
        <v>50</v>
      </c>
      <c r="G59" s="54">
        <f>DetalhesDoOrçamento[[#This Row],[Custo Real]]</f>
        <v>50</v>
      </c>
    </row>
    <row r="60" spans="2:7" ht="16.5" customHeight="1">
      <c r="B60" s="53" t="s">
        <v>120</v>
      </c>
      <c r="C60" s="53" t="s">
        <v>59</v>
      </c>
      <c r="D60" s="54"/>
      <c r="E60" s="54"/>
      <c r="F60" s="54">
        <f>DetalhesDoOrçamento[[#This Row],[Custo previsto]]-DetalhesDoOrçamento[[#This Row],[Custo Real]]</f>
        <v>0</v>
      </c>
      <c r="G60" s="54">
        <f>DetalhesDoOrçamento[[#This Row],[Custo Real]]</f>
        <v>0</v>
      </c>
    </row>
    <row r="61" spans="2:7" ht="16.5" customHeight="1">
      <c r="B61" s="53" t="s">
        <v>121</v>
      </c>
      <c r="C61" s="53" t="s">
        <v>59</v>
      </c>
      <c r="D61" s="54">
        <v>450</v>
      </c>
      <c r="E61" s="54">
        <v>450</v>
      </c>
      <c r="F61" s="54">
        <f>DetalhesDoOrçamento[[#This Row],[Custo previsto]]-DetalhesDoOrçamento[[#This Row],[Custo Real]]</f>
        <v>0</v>
      </c>
      <c r="G61" s="54">
        <f>DetalhesDoOrçamento[[#This Row],[Custo Real]]</f>
        <v>450</v>
      </c>
    </row>
    <row r="62" spans="2:7" ht="28.5" customHeight="1">
      <c r="B62" s="55" t="s">
        <v>122</v>
      </c>
      <c r="C62" s="55"/>
      <c r="D62" s="56">
        <f>SUBTOTAL(109,DetalhesDoOrçamento[Custo previsto])</f>
        <v>7915</v>
      </c>
      <c r="E62" s="56">
        <f>SUBTOTAL(109,DetalhesDoOrçamento[Custo Real])</f>
        <v>7860</v>
      </c>
      <c r="F62" s="56">
        <f>SUBTOTAL(109,DetalhesDoOrçamento[Diferença])</f>
        <v>55</v>
      </c>
      <c r="G62" s="56"/>
    </row>
    <row r="63" spans="2:7" ht="16.5" customHeight="1"/>
    <row r="64" spans="2: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row r="221" ht="16.5" customHeight="1"/>
    <row r="222" ht="16.5" customHeight="1"/>
    <row r="223" ht="16.5" customHeight="1"/>
    <row r="224" ht="16.5" customHeight="1"/>
    <row r="225" ht="16.5" customHeight="1"/>
    <row r="226" ht="16.5" customHeight="1"/>
    <row r="227" ht="16.5" customHeight="1"/>
    <row r="228" ht="16.5" customHeight="1"/>
    <row r="229" ht="16.5" customHeight="1"/>
    <row r="230" ht="16.5" customHeight="1"/>
    <row r="231" ht="16.5" customHeight="1"/>
    <row r="232" ht="16.5" customHeight="1"/>
    <row r="233" ht="16.5" customHeight="1"/>
    <row r="234" ht="16.5" customHeight="1"/>
    <row r="235" ht="16.5" customHeight="1"/>
    <row r="236" ht="16.5" customHeight="1"/>
    <row r="237" ht="16.5" customHeight="1"/>
    <row r="238" ht="16.5" customHeight="1"/>
    <row r="239" ht="16.5" customHeight="1"/>
    <row r="240" ht="16.5" customHeight="1"/>
    <row r="241" ht="16.5" customHeight="1"/>
    <row r="242" ht="16.5" customHeight="1"/>
    <row r="243" ht="16.5" customHeight="1"/>
    <row r="244" ht="16.5" customHeight="1"/>
    <row r="245" ht="16.5" customHeight="1"/>
    <row r="246" ht="16.5" customHeight="1"/>
    <row r="247" ht="16.5" customHeight="1"/>
    <row r="248" ht="16.5" customHeight="1"/>
    <row r="249" ht="16.5" customHeight="1"/>
    <row r="250" ht="16.5" customHeight="1"/>
    <row r="251" ht="16.5" customHeight="1"/>
    <row r="252" ht="16.5" customHeight="1"/>
    <row r="253" ht="16.5" customHeight="1"/>
    <row r="254" ht="16.5" customHeight="1"/>
    <row r="255" ht="16.5" customHeight="1"/>
    <row r="256" ht="16.5" customHeight="1"/>
    <row r="257" ht="16.5" customHeight="1"/>
    <row r="258" ht="16.5" customHeight="1"/>
    <row r="259" ht="16.5" customHeight="1"/>
    <row r="260" ht="16.5" customHeight="1"/>
    <row r="261" ht="16.5" customHeight="1"/>
    <row r="262" ht="16.5" customHeight="1"/>
    <row r="263" ht="16.5" customHeight="1"/>
    <row r="264" ht="16.5" customHeight="1"/>
    <row r="265" ht="16.5" customHeight="1"/>
    <row r="266" ht="16.5" customHeight="1"/>
    <row r="267" ht="16.5" customHeight="1"/>
    <row r="268" ht="16.5" customHeight="1"/>
    <row r="269" ht="16.5" customHeight="1"/>
    <row r="270" ht="16.5" customHeight="1"/>
    <row r="271" ht="16.5" customHeight="1"/>
    <row r="272" ht="16.5" customHeight="1"/>
    <row r="273" ht="16.5" customHeight="1"/>
    <row r="274" ht="16.5" customHeight="1"/>
    <row r="275" ht="16.5" customHeight="1"/>
    <row r="276" ht="16.5" customHeight="1"/>
    <row r="277" ht="16.5" customHeight="1"/>
    <row r="278" ht="16.5" customHeight="1"/>
    <row r="279" ht="16.5" customHeight="1"/>
    <row r="280" ht="16.5" customHeight="1"/>
    <row r="281" ht="16.5" customHeight="1"/>
    <row r="282" ht="16.5" customHeight="1"/>
    <row r="283" ht="16.5" customHeight="1"/>
    <row r="284" ht="16.5" customHeight="1"/>
    <row r="285" ht="16.5" customHeight="1"/>
    <row r="286" ht="16.5" customHeight="1"/>
    <row r="287" ht="16.5" customHeight="1"/>
    <row r="288" ht="16.5" customHeight="1"/>
    <row r="289" ht="16.5" customHeight="1"/>
    <row r="290" ht="16.5" customHeight="1"/>
    <row r="291" ht="16.5" customHeight="1"/>
    <row r="292" ht="16.5" customHeight="1"/>
    <row r="293" ht="16.5" customHeight="1"/>
    <row r="294" ht="16.5" customHeight="1"/>
    <row r="295" ht="16.5" customHeight="1"/>
    <row r="296" ht="16.5" customHeight="1"/>
    <row r="297" ht="16.5" customHeight="1"/>
    <row r="298" ht="16.5" customHeight="1"/>
    <row r="299" ht="16.5" customHeight="1"/>
    <row r="300" ht="16.5" customHeight="1"/>
    <row r="301" ht="16.5" customHeight="1"/>
    <row r="302" ht="16.5" customHeight="1"/>
    <row r="303" ht="16.5" customHeight="1"/>
    <row r="304" ht="16.5" customHeight="1"/>
    <row r="305" ht="16.5" customHeight="1"/>
    <row r="306" ht="16.5" customHeight="1"/>
    <row r="307" ht="16.5" customHeight="1"/>
    <row r="308" ht="16.5" customHeight="1"/>
    <row r="309" ht="16.5" customHeight="1"/>
    <row r="310" ht="16.5" customHeight="1"/>
    <row r="311" ht="16.5" customHeight="1"/>
    <row r="312" ht="16.5" customHeight="1"/>
    <row r="313" ht="16.5" customHeight="1"/>
    <row r="314" ht="16.5" customHeight="1"/>
    <row r="315" ht="16.5" customHeight="1"/>
    <row r="316" ht="16.5" customHeight="1"/>
    <row r="317" ht="16.5" customHeight="1"/>
    <row r="318" ht="16.5" customHeight="1"/>
    <row r="319" ht="16.5" customHeight="1"/>
    <row r="320" ht="16.5" customHeight="1"/>
    <row r="321" ht="16.5" customHeight="1"/>
    <row r="322" ht="16.5" customHeight="1"/>
    <row r="323" ht="16.5" customHeight="1"/>
    <row r="324" ht="16.5" customHeight="1"/>
    <row r="325" ht="16.5" customHeight="1"/>
    <row r="326" ht="16.5" customHeight="1"/>
    <row r="327" ht="16.5" customHeight="1"/>
    <row r="328" ht="16.5" customHeight="1"/>
    <row r="329" ht="16.5" customHeight="1"/>
    <row r="330" ht="16.5" customHeight="1"/>
    <row r="331" ht="16.5" customHeight="1"/>
    <row r="332" ht="16.5" customHeight="1"/>
    <row r="333" ht="16.5" customHeight="1"/>
    <row r="334" ht="16.5" customHeight="1"/>
    <row r="335" ht="16.5" customHeight="1"/>
    <row r="336" ht="16.5" customHeight="1"/>
    <row r="337" ht="16.5" customHeight="1"/>
    <row r="338" ht="16.5" customHeight="1"/>
    <row r="339" ht="16.5" customHeight="1"/>
    <row r="340" ht="16.5" customHeight="1"/>
    <row r="341" ht="16.5" customHeight="1"/>
    <row r="342" ht="16.5" customHeight="1"/>
    <row r="343" ht="16.5" customHeight="1"/>
    <row r="344" ht="16.5" customHeight="1"/>
    <row r="345" ht="16.5" customHeight="1"/>
    <row r="346" ht="16.5" customHeight="1"/>
    <row r="347" ht="16.5" customHeight="1"/>
    <row r="348" ht="16.5" customHeight="1"/>
    <row r="349" ht="16.5" customHeight="1"/>
    <row r="350" ht="16.5" customHeight="1"/>
  </sheetData>
  <mergeCells count="2">
    <mergeCell ref="B1:E1"/>
    <mergeCell ref="F1:G1"/>
  </mergeCells>
  <conditionalFormatting sqref="G3:G61">
    <cfRule type="dataBar" priority="14">
      <dataBar showValue="0">
        <cfvo type="min"/>
        <cfvo type="max"/>
        <color theme="4"/>
      </dataBar>
      <extLst>
        <ext xmlns:x14="http://schemas.microsoft.com/office/spreadsheetml/2009/9/main" uri="{B025F937-C7B1-47D3-B67F-A62EFF666E3E}">
          <x14:id>{9E1D629C-C9E4-46EE-955B-95C11716F046}</x14:id>
        </ext>
      </extLst>
    </cfRule>
  </conditionalFormatting>
  <conditionalFormatting sqref="F3:F61">
    <cfRule type="expression" dxfId="19" priority="15">
      <formula>F3&lt;0</formula>
    </cfRule>
  </conditionalFormatting>
  <dataValidations count="1">
    <dataValidation type="list" allowBlank="1" showInputMessage="1" showErrorMessage="1" errorTitle="Data Inválida" error="Se precisar adicionar uma nova categoria à lista, você poderá adicionar outros itens de lista à coluna Pesquisa da Categoria de orçamento, na planilha chamada Listas de pesquisa." sqref="C4:C61 C3" xr:uid="{00000000-0002-0000-0100-000000000000}">
      <formula1>CategoriaDeOrçamento</formula1>
    </dataValidation>
  </dataValidations>
  <pageMargins left="0.7" right="0.7" top="0.75" bottom="0.75" header="0.3" footer="0.3"/>
  <pageSetup paperSize="9" fitToHeight="0" orientation="portrait" r:id="rId1"/>
  <ignoredErrors>
    <ignoredError sqref="F4:G5 F37:G40 F42:G45 F48:G54 F60:G60" emptyCellReference="1"/>
  </ignoredError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9E1D629C-C9E4-46EE-955B-95C11716F046}">
            <x14:dataBar minLength="0" maxLength="100" gradient="0">
              <x14:cfvo type="autoMin"/>
              <x14:cfvo type="autoMax"/>
              <x14:negativeFillColor rgb="FFFF0000"/>
              <x14:axisColor rgb="FF000000"/>
            </x14:dataBar>
          </x14:cfRule>
          <xm:sqref>G3:G61</xm:sqref>
        </x14:conditionalFormatting>
        <x14:conditionalFormatting xmlns:xm="http://schemas.microsoft.com/office/excel/2006/main">
          <x14:cfRule type="iconSet" priority="16" id="{F2FB7FF4-1734-4CDA-9347-1DD0CA5DB733}">
            <x14:iconSet iconSet="3Triangles" custom="1">
              <x14:cfvo type="percent">
                <xm:f>0</xm:f>
              </x14:cfvo>
              <x14:cfvo type="num">
                <xm:f>0</xm:f>
              </x14:cfvo>
              <x14:cfvo type="num">
                <xm:f>1</xm:f>
              </x14:cfvo>
              <x14:cfIcon iconSet="3Triangles" iconId="0"/>
              <x14:cfIcon iconSet="NoIcons" iconId="0"/>
              <x14:cfIcon iconSet="3Triangles" iconId="2"/>
            </x14:iconSet>
          </x14:cfRule>
          <xm:sqref>F3:F61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249977111117893"/>
  </sheetPr>
  <dimension ref="A1:E16"/>
  <sheetViews>
    <sheetView showGridLines="0" workbookViewId="0">
      <selection activeCell="O15" sqref="O15"/>
    </sheetView>
  </sheetViews>
  <sheetFormatPr defaultRowHeight="13.5"/>
  <cols>
    <col min="1" max="1" width="2.625" style="3" customWidth="1"/>
    <col min="2" max="2" width="26.5" customWidth="1"/>
    <col min="3" max="3" width="15.125" customWidth="1"/>
    <col min="4" max="4" width="4.625" customWidth="1"/>
    <col min="5" max="5" width="43.5" customWidth="1"/>
    <col min="6" max="6" width="2.625" customWidth="1"/>
  </cols>
  <sheetData>
    <row r="1" spans="1:5" ht="23.25" customHeight="1">
      <c r="A1" s="3" t="s">
        <v>123</v>
      </c>
      <c r="B1" s="57" t="s">
        <v>124</v>
      </c>
      <c r="C1" s="9"/>
      <c r="D1" s="9"/>
      <c r="E1" s="57" t="s">
        <v>125</v>
      </c>
    </row>
    <row r="2" spans="1:5" ht="13.5" customHeight="1">
      <c r="B2" s="21" t="s">
        <v>32</v>
      </c>
      <c r="C2" s="9" t="s">
        <v>126</v>
      </c>
      <c r="D2" s="9"/>
      <c r="E2" s="9" t="s">
        <v>127</v>
      </c>
    </row>
    <row r="3" spans="1:5" ht="16.5" customHeight="1">
      <c r="B3" s="23" t="s">
        <v>38</v>
      </c>
      <c r="C3" s="24">
        <v>140</v>
      </c>
      <c r="D3" s="9"/>
      <c r="E3" s="9" t="s">
        <v>38</v>
      </c>
    </row>
    <row r="4" spans="1:5" ht="16.5" customHeight="1">
      <c r="B4" s="23" t="s">
        <v>41</v>
      </c>
      <c r="C4" s="24">
        <v>358</v>
      </c>
      <c r="D4" s="9"/>
      <c r="E4" s="9" t="s">
        <v>41</v>
      </c>
    </row>
    <row r="5" spans="1:5" ht="16.5" customHeight="1">
      <c r="B5" s="23" t="s">
        <v>45</v>
      </c>
      <c r="C5" s="24">
        <v>1320</v>
      </c>
      <c r="D5" s="9"/>
      <c r="E5" s="9" t="s">
        <v>45</v>
      </c>
    </row>
    <row r="6" spans="1:5" ht="16.5" customHeight="1">
      <c r="B6" s="23" t="s">
        <v>48</v>
      </c>
      <c r="C6" s="24">
        <v>125</v>
      </c>
      <c r="D6" s="9"/>
      <c r="E6" s="9" t="s">
        <v>48</v>
      </c>
    </row>
    <row r="7" spans="1:5" ht="16.5" customHeight="1">
      <c r="B7" s="23" t="s">
        <v>50</v>
      </c>
      <c r="C7" s="24">
        <v>2702</v>
      </c>
      <c r="D7" s="9"/>
      <c r="E7" s="9" t="s">
        <v>50</v>
      </c>
    </row>
    <row r="8" spans="1:5" ht="16.5" customHeight="1">
      <c r="B8" s="23" t="s">
        <v>53</v>
      </c>
      <c r="C8" s="24">
        <v>900</v>
      </c>
      <c r="D8" s="9"/>
      <c r="E8" s="9" t="s">
        <v>53</v>
      </c>
    </row>
    <row r="9" spans="1:5" ht="16.5" customHeight="1">
      <c r="B9" s="23" t="s">
        <v>54</v>
      </c>
      <c r="C9" s="24">
        <v>200</v>
      </c>
      <c r="D9" s="9"/>
      <c r="E9" s="9" t="s">
        <v>54</v>
      </c>
    </row>
    <row r="10" spans="1:5" ht="16.5" customHeight="1">
      <c r="B10" s="23" t="s">
        <v>55</v>
      </c>
      <c r="C10" s="24">
        <v>140</v>
      </c>
      <c r="D10" s="9"/>
      <c r="E10" s="9" t="s">
        <v>55</v>
      </c>
    </row>
    <row r="11" spans="1:5" ht="16.5" customHeight="1">
      <c r="B11" s="23" t="s">
        <v>56</v>
      </c>
      <c r="C11" s="24">
        <v>100</v>
      </c>
      <c r="D11" s="9"/>
      <c r="E11" s="9" t="s">
        <v>56</v>
      </c>
    </row>
    <row r="12" spans="1:5" ht="16.5" customHeight="1">
      <c r="B12" s="23" t="s">
        <v>57</v>
      </c>
      <c r="C12" s="24">
        <v>200</v>
      </c>
      <c r="D12" s="9"/>
      <c r="E12" s="9" t="s">
        <v>57</v>
      </c>
    </row>
    <row r="13" spans="1:5" ht="16.5" customHeight="1">
      <c r="B13" s="23" t="s">
        <v>58</v>
      </c>
      <c r="C13" s="24">
        <v>300</v>
      </c>
      <c r="D13" s="9"/>
      <c r="E13" s="9" t="s">
        <v>58</v>
      </c>
    </row>
    <row r="14" spans="1:5" ht="16.5" customHeight="1">
      <c r="B14" s="23" t="s">
        <v>59</v>
      </c>
      <c r="C14" s="24">
        <v>1375</v>
      </c>
      <c r="D14" s="9"/>
      <c r="E14" s="9" t="s">
        <v>59</v>
      </c>
    </row>
    <row r="15" spans="1:5" ht="16.5" customHeight="1">
      <c r="B15" s="31" t="s">
        <v>60</v>
      </c>
      <c r="C15" s="58">
        <v>7860</v>
      </c>
      <c r="D15" s="9"/>
      <c r="E15" s="9"/>
    </row>
    <row r="16" spans="1:5">
      <c r="B16" s="9"/>
      <c r="C16" s="9"/>
      <c r="D16" s="9"/>
      <c r="E16" s="9"/>
    </row>
  </sheetData>
  <pageMargins left="0.7" right="0.7" top="0.75" bottom="0.75" header="0.3" footer="0.3"/>
  <pageSetup paperSize="9" orientation="portrait"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Luísa Benedito</dc:creator>
  <cp:keywords/>
  <dc:description/>
  <cp:lastModifiedBy/>
  <cp:revision/>
  <dcterms:created xsi:type="dcterms:W3CDTF">2018-05-30T11:27:41Z</dcterms:created>
  <dcterms:modified xsi:type="dcterms:W3CDTF">2023-01-10T12:25:43Z</dcterms:modified>
  <cp:category/>
  <cp:contentStatus/>
</cp:coreProperties>
</file>